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Mika\Documents\ASEH 2024\4to trimestre 2024 aseh\VI.1.3 DISCIPLINA FINAN 4-2024\"/>
    </mc:Choice>
  </mc:AlternateContent>
  <xr:revisionPtr revIDLastSave="0" documentId="13_ncr:1_{42C559A4-D810-47E8-9F96-6667A28281D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CTUBRE" sheetId="1" r:id="rId1"/>
    <sheet name="NOVIEMBRE" sheetId="2" r:id="rId2"/>
    <sheet name="DICIEMBRE" sheetId="3" r:id="rId3"/>
  </sheets>
  <externalReferences>
    <externalReference r:id="rId4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rTuquK6Fey4OzQJ95XIESTt/2lsk3T8tiKfTAUb0x5A="/>
    </ext>
  </extLst>
</workbook>
</file>

<file path=xl/calcChain.xml><?xml version="1.0" encoding="utf-8"?>
<calcChain xmlns="http://schemas.openxmlformats.org/spreadsheetml/2006/main">
  <c r="H9" i="1" l="1"/>
  <c r="G9" i="1"/>
  <c r="F9" i="1"/>
  <c r="E9" i="1"/>
  <c r="D9" i="1"/>
  <c r="D9" i="2"/>
  <c r="D32" i="2" s="1"/>
  <c r="F32" i="1"/>
  <c r="F9" i="2"/>
  <c r="F32" i="2" s="1"/>
  <c r="C10" i="1"/>
  <c r="H11" i="1"/>
  <c r="E31" i="3"/>
  <c r="H31" i="3" s="1"/>
  <c r="E30" i="3"/>
  <c r="H30" i="3" s="1"/>
  <c r="E29" i="3"/>
  <c r="H29" i="3" s="1"/>
  <c r="G28" i="3"/>
  <c r="F28" i="3"/>
  <c r="E28" i="3"/>
  <c r="H28" i="3" s="1"/>
  <c r="D28" i="3"/>
  <c r="C28" i="3"/>
  <c r="E27" i="3"/>
  <c r="H27" i="3" s="1"/>
  <c r="E26" i="3"/>
  <c r="H26" i="3" s="1"/>
  <c r="E25" i="3"/>
  <c r="H25" i="3" s="1"/>
  <c r="G24" i="3"/>
  <c r="F24" i="3"/>
  <c r="E24" i="3"/>
  <c r="H24" i="3" s="1"/>
  <c r="D24" i="3"/>
  <c r="C24" i="3"/>
  <c r="E23" i="3"/>
  <c r="E21" i="3" s="1"/>
  <c r="H21" i="3" s="1"/>
  <c r="E22" i="3"/>
  <c r="H22" i="3" s="1"/>
  <c r="G21" i="3"/>
  <c r="F21" i="3"/>
  <c r="D21" i="3"/>
  <c r="C21" i="3"/>
  <c r="E19" i="3"/>
  <c r="H19" i="3" s="1"/>
  <c r="E18" i="3"/>
  <c r="E16" i="3" s="1"/>
  <c r="H16" i="3" s="1"/>
  <c r="E17" i="3"/>
  <c r="H17" i="3" s="1"/>
  <c r="G16" i="3"/>
  <c r="F16" i="3"/>
  <c r="D16" i="3"/>
  <c r="C16" i="3"/>
  <c r="E15" i="3"/>
  <c r="H15" i="3" s="1"/>
  <c r="E14" i="3"/>
  <c r="E12" i="3" s="1"/>
  <c r="H12" i="3" s="1"/>
  <c r="E13" i="3"/>
  <c r="H13" i="3" s="1"/>
  <c r="G12" i="3"/>
  <c r="F12" i="3"/>
  <c r="D12" i="3"/>
  <c r="C12" i="3"/>
  <c r="E11" i="3"/>
  <c r="H11" i="3" s="1"/>
  <c r="F9" i="3"/>
  <c r="F32" i="3" s="1"/>
  <c r="E31" i="2"/>
  <c r="H31" i="2" s="1"/>
  <c r="E30" i="2"/>
  <c r="E28" i="2" s="1"/>
  <c r="H28" i="2" s="1"/>
  <c r="E29" i="2"/>
  <c r="H29" i="2" s="1"/>
  <c r="G28" i="2"/>
  <c r="F28" i="2"/>
  <c r="D28" i="2"/>
  <c r="C28" i="2"/>
  <c r="E27" i="2"/>
  <c r="H27" i="2" s="1"/>
  <c r="E26" i="2"/>
  <c r="E24" i="2" s="1"/>
  <c r="E25" i="2"/>
  <c r="H25" i="2" s="1"/>
  <c r="G24" i="2"/>
  <c r="G21" i="2" s="1"/>
  <c r="F24" i="2"/>
  <c r="D24" i="2"/>
  <c r="C24" i="2"/>
  <c r="C21" i="2" s="1"/>
  <c r="E23" i="2"/>
  <c r="H23" i="2" s="1"/>
  <c r="E22" i="2"/>
  <c r="H22" i="2" s="1"/>
  <c r="F21" i="2"/>
  <c r="D21" i="2"/>
  <c r="E19" i="2"/>
  <c r="H19" i="2" s="1"/>
  <c r="E18" i="2"/>
  <c r="H18" i="2" s="1"/>
  <c r="E17" i="2"/>
  <c r="H17" i="2" s="1"/>
  <c r="G16" i="2"/>
  <c r="F16" i="2"/>
  <c r="D16" i="2"/>
  <c r="C16" i="2"/>
  <c r="E15" i="2"/>
  <c r="H15" i="2" s="1"/>
  <c r="E14" i="2"/>
  <c r="H14" i="2" s="1"/>
  <c r="E13" i="2"/>
  <c r="H13" i="2" s="1"/>
  <c r="G12" i="2"/>
  <c r="F12" i="2"/>
  <c r="E12" i="2"/>
  <c r="H12" i="2" s="1"/>
  <c r="D12" i="2"/>
  <c r="C12" i="2"/>
  <c r="E11" i="2"/>
  <c r="H11" i="2" s="1"/>
  <c r="H31" i="1"/>
  <c r="E31" i="1"/>
  <c r="E30" i="1"/>
  <c r="H30" i="1" s="1"/>
  <c r="H29" i="1"/>
  <c r="E29" i="1"/>
  <c r="G28" i="1"/>
  <c r="F28" i="1"/>
  <c r="E28" i="1"/>
  <c r="H28" i="1" s="1"/>
  <c r="D28" i="1"/>
  <c r="C28" i="1"/>
  <c r="H27" i="1"/>
  <c r="E27" i="1"/>
  <c r="E26" i="1"/>
  <c r="H26" i="1" s="1"/>
  <c r="H25" i="1"/>
  <c r="E25" i="1"/>
  <c r="G24" i="1"/>
  <c r="F24" i="1"/>
  <c r="F21" i="1" s="1"/>
  <c r="H21" i="1" s="1"/>
  <c r="E24" i="1"/>
  <c r="H24" i="1" s="1"/>
  <c r="D24" i="1"/>
  <c r="C24" i="1"/>
  <c r="H23" i="1"/>
  <c r="E23" i="1"/>
  <c r="E22" i="1"/>
  <c r="H22" i="1" s="1"/>
  <c r="G21" i="1"/>
  <c r="E21" i="1"/>
  <c r="D21" i="1"/>
  <c r="C21" i="1"/>
  <c r="E19" i="1"/>
  <c r="H19" i="1" s="1"/>
  <c r="H18" i="1"/>
  <c r="E18" i="1"/>
  <c r="E17" i="1"/>
  <c r="H17" i="1" s="1"/>
  <c r="H16" i="1"/>
  <c r="G16" i="1"/>
  <c r="F16" i="1"/>
  <c r="E16" i="1"/>
  <c r="D16" i="1"/>
  <c r="C16" i="1"/>
  <c r="E15" i="1"/>
  <c r="H15" i="1" s="1"/>
  <c r="E14" i="1"/>
  <c r="H14" i="1" s="1"/>
  <c r="E13" i="1"/>
  <c r="H13" i="1" s="1"/>
  <c r="G12" i="1"/>
  <c r="F12" i="1"/>
  <c r="D12" i="1"/>
  <c r="D32" i="1" s="1"/>
  <c r="C12" i="1"/>
  <c r="E11" i="1"/>
  <c r="C9" i="1" l="1"/>
  <c r="C9" i="2"/>
  <c r="C32" i="2" s="1"/>
  <c r="G32" i="1"/>
  <c r="G9" i="3"/>
  <c r="G32" i="3" s="1"/>
  <c r="C32" i="1"/>
  <c r="E21" i="2"/>
  <c r="H21" i="2" s="1"/>
  <c r="H24" i="2"/>
  <c r="E16" i="2"/>
  <c r="H16" i="2" s="1"/>
  <c r="E12" i="1"/>
  <c r="H12" i="1" s="1"/>
  <c r="E9" i="2"/>
  <c r="H26" i="2"/>
  <c r="H30" i="2"/>
  <c r="H14" i="3"/>
  <c r="H18" i="3"/>
  <c r="H23" i="3"/>
  <c r="D9" i="3" l="1"/>
  <c r="D32" i="3" s="1"/>
  <c r="G9" i="2"/>
  <c r="G32" i="2" s="1"/>
  <c r="E32" i="2"/>
  <c r="E32" i="1"/>
  <c r="H32" i="1"/>
  <c r="C9" i="3" l="1"/>
  <c r="C32" i="3" s="1"/>
  <c r="H9" i="2"/>
  <c r="H32" i="2" s="1"/>
  <c r="H10" i="3" l="1"/>
  <c r="E9" i="3"/>
  <c r="E32" i="3" l="1"/>
  <c r="H9" i="3"/>
  <c r="H32" i="3" s="1"/>
</calcChain>
</file>

<file path=xl/sharedStrings.xml><?xml version="1.0" encoding="utf-8"?>
<sst xmlns="http://schemas.openxmlformats.org/spreadsheetml/2006/main" count="108" uniqueCount="28">
  <si>
    <t>Comisión de Agua y Alcantarillado del Municipio de Tulancingo de Bravo, Hidalgo (a)</t>
  </si>
  <si>
    <t>Estado Analítico del Ejercicio del Presupuesto de Egresos Detallado - LDF</t>
  </si>
  <si>
    <t>Clasificación de Servicios Personales por Categoría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</si>
  <si>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</si>
  <si>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</si>
  <si>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</si>
  <si>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</si>
  <si>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</si>
  <si>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</si>
  <si>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</si>
  <si>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 xml:space="preserve">Devengado </t>
  </si>
  <si>
    <t>Pagado</t>
  </si>
  <si>
    <t>I. Gasto No Etiquetado (I=A+B+C+D+E+F)</t>
  </si>
  <si>
    <t>A. Personal Administrativo y de Servicio Público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</si>
  <si>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</si>
  <si>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</si>
  <si>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</si>
  <si>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</si>
  <si>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</si>
  <si>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 = e1 + e2)</t>
  </si>
  <si>
    <t>e1) Nombre del Programa o Ley 1</t>
  </si>
  <si>
    <t>e2) Nombre del Programa o Ley 2</t>
  </si>
  <si>
    <t>F. Sentencias laborales definitivas</t>
  </si>
  <si>
    <t>II. Gasto Etiquetado (II=A+B+C+D+E+F)</t>
  </si>
  <si>
    <t>III. Total del Gasto en Servicios Personales (III = I + II)</t>
  </si>
  <si>
    <t>Del 1 de Enero al 31 de octubre 2024</t>
  </si>
  <si>
    <t>Del 1 de Enero al 30 de noviembre 2024</t>
  </si>
  <si>
    <t>Del 1 de Enero al 31 de diciembre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</si>
</sst>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4" x14ac:knownFonts="1">
    <font>
      <sz val="11"/>
      <color theme="1"/>
      <name val="Calibri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2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2" borderId="15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left" vertical="center" wrapText="1"/>
    </xf>
    <xf numFmtId="164" fontId="2" fillId="0" borderId="17" xfId="0" applyNumberFormat="1" applyFont="1" applyBorder="1" applyAlignment="1">
      <alignment horizontal="right" vertical="center" wrapText="1"/>
    </xf>
    <xf numFmtId="164" fontId="2" fillId="0" borderId="18" xfId="0" applyNumberFormat="1" applyFont="1" applyBorder="1" applyAlignment="1">
      <alignment horizontal="right" vertical="center" wrapText="1"/>
    </xf>
    <xf numFmtId="0" fontId="1" fillId="0" borderId="16" xfId="0" applyFont="1" applyBorder="1" applyAlignment="1">
      <alignment horizontal="left" vertical="center" wrapText="1"/>
    </xf>
    <xf numFmtId="164" fontId="1" fillId="0" borderId="17" xfId="0" applyNumberFormat="1" applyFont="1" applyBorder="1" applyAlignment="1">
      <alignment horizontal="right" vertical="center" wrapText="1"/>
    </xf>
    <xf numFmtId="164" fontId="1" fillId="0" borderId="18" xfId="0" applyNumberFormat="1" applyFont="1" applyBorder="1" applyAlignment="1">
      <alignment horizontal="right" vertical="center" wrapText="1"/>
    </xf>
    <xf numFmtId="164" fontId="1" fillId="0" borderId="17" xfId="0" applyNumberFormat="1" applyFont="1" applyBorder="1" applyAlignment="1">
      <alignment horizontal="right" vertical="center"/>
    </xf>
    <xf numFmtId="0" fontId="2" fillId="0" borderId="19" xfId="0" applyFont="1" applyBorder="1" applyAlignment="1">
      <alignment horizontal="left" vertical="center" wrapText="1"/>
    </xf>
    <xf numFmtId="164" fontId="2" fillId="0" borderId="14" xfId="0" applyNumberFormat="1" applyFont="1" applyBorder="1" applyAlignment="1">
      <alignment horizontal="right" vertical="center" wrapText="1"/>
    </xf>
    <xf numFmtId="164" fontId="2" fillId="0" borderId="20" xfId="0" applyNumberFormat="1" applyFont="1" applyBorder="1" applyAlignment="1">
      <alignment horizontal="right" vertical="center" wrapText="1"/>
    </xf>
    <xf numFmtId="0" fontId="2" fillId="2" borderId="10" xfId="0" applyFont="1" applyFill="1" applyBorder="1" applyAlignment="1">
      <alignment horizontal="center" vertical="center"/>
    </xf>
    <xf numFmtId="0" fontId="3" fillId="0" borderId="14" xfId="0" applyFont="1" applyBorder="1"/>
    <xf numFmtId="0" fontId="2" fillId="2" borderId="11" xfId="0" applyFont="1" applyFill="1" applyBorder="1" applyAlignment="1">
      <alignment horizontal="center" vertical="center" wrapText="1"/>
    </xf>
    <xf numFmtId="0" fontId="3" fillId="0" borderId="12" xfId="0" applyFont="1" applyBorder="1"/>
    <xf numFmtId="0" fontId="3" fillId="0" borderId="13" xfId="0" applyFont="1" applyBorder="1"/>
    <xf numFmtId="0" fontId="2" fillId="2" borderId="1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0" fontId="2" fillId="2" borderId="7" xfId="0" applyFont="1" applyFill="1" applyBorder="1" applyAlignment="1">
      <alignment horizontal="center" vertical="center"/>
    </xf>
    <xf numFmtId="0" fontId="3" fillId="0" borderId="8" xfId="0" applyFont="1" applyBorder="1"/>
    <xf numFmtId="0" fontId="3" fillId="0" borderId="9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INDETEC\Reportes_Disciplina_Financiera\HOY\F6a_EAEPED_COG_3112024.xls" TargetMode="External"/><Relationship Id="rId1" Type="http://schemas.openxmlformats.org/officeDocument/2006/relationships/externalLinkPath" Target="/INDETEC/Reportes_Disciplina_Financiera/HOY/F6a_EAEPED_COG_311202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6a_EAEPED_COG"/>
    </sheetNames>
    <sheetDataSet>
      <sheetData sheetId="0">
        <row r="11">
          <cell r="D11">
            <v>27662310.520000003</v>
          </cell>
        </row>
      </sheetData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Z1000"/>
  <sheetViews>
    <sheetView tabSelected="1" topLeftCell="B1" workbookViewId="0">
      <selection activeCell="B6" sqref="B6:H6"/>
    </sheetView>
  </sheetViews>
  <sheetFormatPr baseColWidth="10" defaultColWidth="14.42578125" defaultRowHeight="15" customHeight="1" x14ac:dyDescent="0.25"/>
  <cols>
    <col min="1" max="1" width="11" hidden="1" customWidth="1"/>
    <col min="2" max="2" width="42.85546875" customWidth="1"/>
    <col min="3" max="3" width="15.7109375" customWidth="1"/>
    <col min="4" max="4" width="15" customWidth="1"/>
    <col min="5" max="5" width="19.140625" customWidth="1"/>
    <col min="6" max="6" width="15.42578125" customWidth="1"/>
    <col min="7" max="7" width="13.28515625" customWidth="1"/>
    <col min="8" max="8" width="14.28515625" customWidth="1"/>
    <col min="9" max="26" width="10" customWidth="1"/>
  </cols>
  <sheetData>
    <row r="1" spans="1:26" ht="13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5">
      <c r="A2" s="1"/>
      <c r="B2" s="19" t="s">
        <v>0</v>
      </c>
      <c r="C2" s="20"/>
      <c r="D2" s="20"/>
      <c r="E2" s="20"/>
      <c r="F2" s="20"/>
      <c r="G2" s="20"/>
      <c r="H2" s="2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5">
      <c r="A3" s="1"/>
      <c r="B3" s="22" t="s">
        <v>1</v>
      </c>
      <c r="C3" s="23"/>
      <c r="D3" s="23"/>
      <c r="E3" s="23"/>
      <c r="F3" s="23"/>
      <c r="G3" s="23"/>
      <c r="H3" s="2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5">
      <c r="A4" s="1"/>
      <c r="B4" s="22" t="s">
        <v>2</v>
      </c>
      <c r="C4" s="23"/>
      <c r="D4" s="23"/>
      <c r="E4" s="23"/>
      <c r="F4" s="23"/>
      <c r="G4" s="23"/>
      <c r="H4" s="24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5">
      <c r="A5" s="1"/>
      <c r="B5" s="22" t="s">
        <v>25</v>
      </c>
      <c r="C5" s="23"/>
      <c r="D5" s="23"/>
      <c r="E5" s="23"/>
      <c r="F5" s="23"/>
      <c r="G5" s="23"/>
      <c r="H5" s="24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 x14ac:dyDescent="0.25">
      <c r="A6" s="1"/>
      <c r="B6" s="25" t="s">
        <v>3</v>
      </c>
      <c r="C6" s="26"/>
      <c r="D6" s="26"/>
      <c r="E6" s="26"/>
      <c r="F6" s="26"/>
      <c r="G6" s="26"/>
      <c r="H6" s="27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x14ac:dyDescent="0.25">
      <c r="A7" s="1"/>
      <c r="B7" s="13" t="s">
        <v>4</v>
      </c>
      <c r="C7" s="15" t="s">
        <v>5</v>
      </c>
      <c r="D7" s="16"/>
      <c r="E7" s="16"/>
      <c r="F7" s="16"/>
      <c r="G7" s="17"/>
      <c r="H7" s="18" t="s">
        <v>6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6.25" customHeight="1" x14ac:dyDescent="0.25">
      <c r="A8" s="1"/>
      <c r="B8" s="14"/>
      <c r="C8" s="2" t="s">
        <v>7</v>
      </c>
      <c r="D8" s="2" t="s">
        <v>8</v>
      </c>
      <c r="E8" s="2" t="s">
        <v>9</v>
      </c>
      <c r="F8" s="2" t="s">
        <v>10</v>
      </c>
      <c r="G8" s="2" t="s">
        <v>11</v>
      </c>
      <c r="H8" s="14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5">
      <c r="A9" s="1"/>
      <c r="B9" s="3" t="s">
        <v>12</v>
      </c>
      <c r="C9" s="4">
        <f t="shared" ref="C9" si="0">C10+C11+C12+C15+C16+C19</f>
        <v>27662310.520000003</v>
      </c>
      <c r="D9" s="4">
        <f>+D10</f>
        <v>1779587.19</v>
      </c>
      <c r="E9" s="4">
        <f>+E10</f>
        <v>29441897.710000001</v>
      </c>
      <c r="F9" s="4">
        <f>+F10</f>
        <v>25802679.539999999</v>
      </c>
      <c r="G9" s="4">
        <f>+G10</f>
        <v>25802679.539999999</v>
      </c>
      <c r="H9" s="5">
        <f>+H10</f>
        <v>3639218.1699999995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0.25" customHeight="1" x14ac:dyDescent="0.25">
      <c r="A10" s="1"/>
      <c r="B10" s="6" t="s">
        <v>13</v>
      </c>
      <c r="C10" s="7">
        <f>+[1]F6a_EAEPED_COG!$D$11</f>
        <v>27662310.520000003</v>
      </c>
      <c r="D10" s="8">
        <v>1779587.19</v>
      </c>
      <c r="E10" s="9">
        <v>29441897.710000001</v>
      </c>
      <c r="F10" s="8">
        <v>25802679.539999999</v>
      </c>
      <c r="G10" s="8">
        <v>25802679.539999999</v>
      </c>
      <c r="H10" s="8">
        <v>3639218.1699999995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1"/>
      <c r="B11" s="6" t="s">
        <v>14</v>
      </c>
      <c r="C11" s="4"/>
      <c r="D11" s="5"/>
      <c r="E11" s="8">
        <f>C11+D11</f>
        <v>0</v>
      </c>
      <c r="F11" s="4"/>
      <c r="G11" s="5"/>
      <c r="H11" s="8">
        <f>E11-F11</f>
        <v>0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1"/>
      <c r="B12" s="6" t="s">
        <v>15</v>
      </c>
      <c r="C12" s="7">
        <f t="shared" ref="C12:G12" si="1">SUM(C13:C14)</f>
        <v>0</v>
      </c>
      <c r="D12" s="7">
        <f t="shared" si="1"/>
        <v>0</v>
      </c>
      <c r="E12" s="7">
        <f t="shared" si="1"/>
        <v>0</v>
      </c>
      <c r="F12" s="7">
        <f t="shared" si="1"/>
        <v>0</v>
      </c>
      <c r="G12" s="7">
        <f t="shared" si="1"/>
        <v>0</v>
      </c>
      <c r="H12" s="8">
        <f t="shared" ref="H12:H19" si="2">E12-F12</f>
        <v>0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1"/>
      <c r="B13" s="6" t="s">
        <v>16</v>
      </c>
      <c r="C13" s="4"/>
      <c r="D13" s="5"/>
      <c r="E13" s="8">
        <f t="shared" ref="E13:E15" si="3">C13+D13</f>
        <v>0</v>
      </c>
      <c r="F13" s="5"/>
      <c r="G13" s="5"/>
      <c r="H13" s="8">
        <f t="shared" si="2"/>
        <v>0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1"/>
      <c r="B14" s="6" t="s">
        <v>17</v>
      </c>
      <c r="C14" s="4"/>
      <c r="D14" s="5"/>
      <c r="E14" s="8">
        <f t="shared" si="3"/>
        <v>0</v>
      </c>
      <c r="F14" s="5"/>
      <c r="G14" s="5"/>
      <c r="H14" s="8">
        <f t="shared" si="2"/>
        <v>0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5">
      <c r="A15" s="1"/>
      <c r="B15" s="6" t="s">
        <v>18</v>
      </c>
      <c r="C15" s="4"/>
      <c r="D15" s="5"/>
      <c r="E15" s="8">
        <f t="shared" si="3"/>
        <v>0</v>
      </c>
      <c r="F15" s="5"/>
      <c r="G15" s="5"/>
      <c r="H15" s="8">
        <f t="shared" si="2"/>
        <v>0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5.5" customHeight="1" x14ac:dyDescent="0.25">
      <c r="A16" s="1"/>
      <c r="B16" s="6" t="s">
        <v>19</v>
      </c>
      <c r="C16" s="7">
        <f t="shared" ref="C16:G16" si="4">C17+C18</f>
        <v>0</v>
      </c>
      <c r="D16" s="7">
        <f t="shared" si="4"/>
        <v>0</v>
      </c>
      <c r="E16" s="7">
        <f t="shared" si="4"/>
        <v>0</v>
      </c>
      <c r="F16" s="7">
        <f t="shared" si="4"/>
        <v>0</v>
      </c>
      <c r="G16" s="7">
        <f t="shared" si="4"/>
        <v>0</v>
      </c>
      <c r="H16" s="8">
        <f t="shared" si="2"/>
        <v>0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5">
      <c r="A17" s="1"/>
      <c r="B17" s="6" t="s">
        <v>20</v>
      </c>
      <c r="C17" s="4"/>
      <c r="D17" s="5"/>
      <c r="E17" s="8">
        <f t="shared" ref="E17:E19" si="5">C17+D17</f>
        <v>0</v>
      </c>
      <c r="F17" s="5"/>
      <c r="G17" s="5"/>
      <c r="H17" s="8">
        <f t="shared" si="2"/>
        <v>0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1"/>
      <c r="B18" s="6" t="s">
        <v>21</v>
      </c>
      <c r="C18" s="4"/>
      <c r="D18" s="5"/>
      <c r="E18" s="8">
        <f t="shared" si="5"/>
        <v>0</v>
      </c>
      <c r="F18" s="5"/>
      <c r="G18" s="5"/>
      <c r="H18" s="8">
        <f t="shared" si="2"/>
        <v>0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1"/>
      <c r="B19" s="6" t="s">
        <v>22</v>
      </c>
      <c r="C19" s="4"/>
      <c r="D19" s="5"/>
      <c r="E19" s="8">
        <f t="shared" si="5"/>
        <v>0</v>
      </c>
      <c r="F19" s="5"/>
      <c r="G19" s="5"/>
      <c r="H19" s="8">
        <f t="shared" si="2"/>
        <v>0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1"/>
      <c r="B20" s="6"/>
      <c r="C20" s="4"/>
      <c r="D20" s="5"/>
      <c r="E20" s="5"/>
      <c r="F20" s="5"/>
      <c r="G20" s="5"/>
      <c r="H20" s="8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1"/>
      <c r="B21" s="3" t="s">
        <v>23</v>
      </c>
      <c r="C21" s="4">
        <f t="shared" ref="C21:G21" si="6">C22+C23+C24+C27+C28+C31</f>
        <v>0</v>
      </c>
      <c r="D21" s="4">
        <f t="shared" si="6"/>
        <v>0</v>
      </c>
      <c r="E21" s="4">
        <f t="shared" si="6"/>
        <v>0</v>
      </c>
      <c r="F21" s="4">
        <f t="shared" si="6"/>
        <v>0</v>
      </c>
      <c r="G21" s="4">
        <f t="shared" si="6"/>
        <v>0</v>
      </c>
      <c r="H21" s="5">
        <f t="shared" ref="H21:H31" si="7">E21-F21</f>
        <v>0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.75" customHeight="1" x14ac:dyDescent="0.25">
      <c r="A22" s="1"/>
      <c r="B22" s="6" t="s">
        <v>13</v>
      </c>
      <c r="C22" s="4"/>
      <c r="D22" s="5"/>
      <c r="E22" s="8">
        <f t="shared" ref="E22:E23" si="8">C22+D22</f>
        <v>0</v>
      </c>
      <c r="F22" s="5"/>
      <c r="G22" s="5"/>
      <c r="H22" s="8">
        <f t="shared" si="7"/>
        <v>0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1"/>
      <c r="B23" s="6" t="s">
        <v>14</v>
      </c>
      <c r="C23" s="4"/>
      <c r="D23" s="5"/>
      <c r="E23" s="8">
        <f t="shared" si="8"/>
        <v>0</v>
      </c>
      <c r="F23" s="5"/>
      <c r="G23" s="5"/>
      <c r="H23" s="8">
        <f t="shared" si="7"/>
        <v>0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1"/>
      <c r="B24" s="6" t="s">
        <v>15</v>
      </c>
      <c r="C24" s="7">
        <f t="shared" ref="C24:G24" si="9">SUM(C25:C26)</f>
        <v>0</v>
      </c>
      <c r="D24" s="7">
        <f t="shared" si="9"/>
        <v>0</v>
      </c>
      <c r="E24" s="7">
        <f t="shared" si="9"/>
        <v>0</v>
      </c>
      <c r="F24" s="7">
        <f t="shared" si="9"/>
        <v>0</v>
      </c>
      <c r="G24" s="7">
        <f t="shared" si="9"/>
        <v>0</v>
      </c>
      <c r="H24" s="8">
        <f t="shared" si="7"/>
        <v>0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1"/>
      <c r="B25" s="6" t="s">
        <v>16</v>
      </c>
      <c r="C25" s="4"/>
      <c r="D25" s="5"/>
      <c r="E25" s="8">
        <f t="shared" ref="E25:E27" si="10">C25+D25</f>
        <v>0</v>
      </c>
      <c r="F25" s="5"/>
      <c r="G25" s="5"/>
      <c r="H25" s="8">
        <f t="shared" si="7"/>
        <v>0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5">
      <c r="A26" s="1"/>
      <c r="B26" s="6" t="s">
        <v>17</v>
      </c>
      <c r="C26" s="4"/>
      <c r="D26" s="5"/>
      <c r="E26" s="8">
        <f t="shared" si="10"/>
        <v>0</v>
      </c>
      <c r="F26" s="5"/>
      <c r="G26" s="5"/>
      <c r="H26" s="8">
        <f t="shared" si="7"/>
        <v>0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5">
      <c r="A27" s="1"/>
      <c r="B27" s="6" t="s">
        <v>18</v>
      </c>
      <c r="C27" s="4"/>
      <c r="D27" s="5"/>
      <c r="E27" s="8">
        <f t="shared" si="10"/>
        <v>0</v>
      </c>
      <c r="F27" s="5"/>
      <c r="G27" s="5"/>
      <c r="H27" s="8">
        <f t="shared" si="7"/>
        <v>0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5.5" customHeight="1" x14ac:dyDescent="0.25">
      <c r="A28" s="1"/>
      <c r="B28" s="6" t="s">
        <v>19</v>
      </c>
      <c r="C28" s="7">
        <f t="shared" ref="C28:G28" si="11">C29+C30</f>
        <v>0</v>
      </c>
      <c r="D28" s="7">
        <f t="shared" si="11"/>
        <v>0</v>
      </c>
      <c r="E28" s="7">
        <f t="shared" si="11"/>
        <v>0</v>
      </c>
      <c r="F28" s="7">
        <f t="shared" si="11"/>
        <v>0</v>
      </c>
      <c r="G28" s="7">
        <f t="shared" si="11"/>
        <v>0</v>
      </c>
      <c r="H28" s="8">
        <f t="shared" si="7"/>
        <v>0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1"/>
      <c r="B29" s="6" t="s">
        <v>20</v>
      </c>
      <c r="C29" s="4"/>
      <c r="D29" s="5"/>
      <c r="E29" s="8">
        <f t="shared" ref="E29:E31" si="12">C29+D29</f>
        <v>0</v>
      </c>
      <c r="F29" s="5"/>
      <c r="G29" s="5"/>
      <c r="H29" s="8">
        <f t="shared" si="7"/>
        <v>0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1"/>
      <c r="B30" s="6" t="s">
        <v>21</v>
      </c>
      <c r="C30" s="4"/>
      <c r="D30" s="5"/>
      <c r="E30" s="8">
        <f t="shared" si="12"/>
        <v>0</v>
      </c>
      <c r="F30" s="5"/>
      <c r="G30" s="5"/>
      <c r="H30" s="8">
        <f t="shared" si="7"/>
        <v>0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5">
      <c r="A31" s="1"/>
      <c r="B31" s="6" t="s">
        <v>22</v>
      </c>
      <c r="C31" s="4"/>
      <c r="D31" s="5"/>
      <c r="E31" s="8">
        <f t="shared" si="12"/>
        <v>0</v>
      </c>
      <c r="F31" s="5"/>
      <c r="G31" s="5"/>
      <c r="H31" s="8">
        <f t="shared" si="7"/>
        <v>0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1"/>
      <c r="B32" s="3" t="s">
        <v>24</v>
      </c>
      <c r="C32" s="4">
        <f t="shared" ref="C32:H32" si="13">C9+C21</f>
        <v>27662310.520000003</v>
      </c>
      <c r="D32" s="4">
        <f t="shared" si="13"/>
        <v>1779587.19</v>
      </c>
      <c r="E32" s="4">
        <f t="shared" si="13"/>
        <v>29441897.710000001</v>
      </c>
      <c r="F32" s="4">
        <f t="shared" si="13"/>
        <v>25802679.539999999</v>
      </c>
      <c r="G32" s="4">
        <f t="shared" si="13"/>
        <v>25802679.539999999</v>
      </c>
      <c r="H32" s="4">
        <f t="shared" si="13"/>
        <v>3639218.1699999995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5" customHeight="1" x14ac:dyDescent="0.25">
      <c r="A33" s="1"/>
      <c r="B33" s="10"/>
      <c r="C33" s="11"/>
      <c r="D33" s="12"/>
      <c r="E33" s="12"/>
      <c r="F33" s="12"/>
      <c r="G33" s="12"/>
      <c r="H33" s="12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70866141732283472" right="0.70866141732283472" top="0.74803149606299213" bottom="0.74803149606299213" header="0" footer="0"/>
  <pageSetup scale="89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Z1000"/>
  <sheetViews>
    <sheetView topLeftCell="B1" workbookViewId="0">
      <selection activeCell="B6" sqref="B6:H6"/>
    </sheetView>
  </sheetViews>
  <sheetFormatPr baseColWidth="10" defaultColWidth="14.42578125" defaultRowHeight="15" customHeight="1" x14ac:dyDescent="0.25"/>
  <cols>
    <col min="1" max="1" width="11" hidden="1" customWidth="1"/>
    <col min="2" max="2" width="42.85546875" customWidth="1"/>
    <col min="3" max="3" width="15.7109375" customWidth="1"/>
    <col min="4" max="4" width="15" customWidth="1"/>
    <col min="5" max="5" width="13.28515625" customWidth="1"/>
    <col min="6" max="6" width="17" customWidth="1"/>
    <col min="7" max="7" width="13.28515625" customWidth="1"/>
    <col min="8" max="8" width="14.28515625" customWidth="1"/>
    <col min="9" max="26" width="10" customWidth="1"/>
  </cols>
  <sheetData>
    <row r="1" spans="1:26" ht="13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5">
      <c r="A2" s="1"/>
      <c r="B2" s="19" t="s">
        <v>0</v>
      </c>
      <c r="C2" s="20"/>
      <c r="D2" s="20"/>
      <c r="E2" s="20"/>
      <c r="F2" s="20"/>
      <c r="G2" s="20"/>
      <c r="H2" s="2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5">
      <c r="A3" s="1"/>
      <c r="B3" s="22" t="s">
        <v>1</v>
      </c>
      <c r="C3" s="23"/>
      <c r="D3" s="23"/>
      <c r="E3" s="23"/>
      <c r="F3" s="23"/>
      <c r="G3" s="23"/>
      <c r="H3" s="2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5">
      <c r="A4" s="1"/>
      <c r="B4" s="22" t="s">
        <v>2</v>
      </c>
      <c r="C4" s="23"/>
      <c r="D4" s="23"/>
      <c r="E4" s="23"/>
      <c r="F4" s="23"/>
      <c r="G4" s="23"/>
      <c r="H4" s="24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5">
      <c r="A5" s="1"/>
      <c r="B5" s="22" t="s">
        <v>26</v>
      </c>
      <c r="C5" s="23"/>
      <c r="D5" s="23"/>
      <c r="E5" s="23"/>
      <c r="F5" s="23"/>
      <c r="G5" s="23"/>
      <c r="H5" s="24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 x14ac:dyDescent="0.25">
      <c r="A6" s="1"/>
      <c r="B6" s="25" t="s">
        <v>3</v>
      </c>
      <c r="C6" s="26"/>
      <c r="D6" s="26"/>
      <c r="E6" s="26"/>
      <c r="F6" s="26"/>
      <c r="G6" s="26"/>
      <c r="H6" s="27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x14ac:dyDescent="0.25">
      <c r="A7" s="1"/>
      <c r="B7" s="13" t="s">
        <v>4</v>
      </c>
      <c r="C7" s="15" t="s">
        <v>5</v>
      </c>
      <c r="D7" s="16"/>
      <c r="E7" s="16"/>
      <c r="F7" s="16"/>
      <c r="G7" s="17"/>
      <c r="H7" s="18" t="s">
        <v>6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6.25" customHeight="1" x14ac:dyDescent="0.25">
      <c r="A8" s="1"/>
      <c r="B8" s="14"/>
      <c r="C8" s="2" t="s">
        <v>7</v>
      </c>
      <c r="D8" s="2" t="s">
        <v>8</v>
      </c>
      <c r="E8" s="2" t="s">
        <v>9</v>
      </c>
      <c r="F8" s="2" t="s">
        <v>10</v>
      </c>
      <c r="G8" s="2" t="s">
        <v>11</v>
      </c>
      <c r="H8" s="14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5">
      <c r="A9" s="1"/>
      <c r="B9" s="3" t="s">
        <v>12</v>
      </c>
      <c r="C9" s="4">
        <f t="shared" ref="C9:G9" si="0">C10+C11+C12+C15+C16+C19</f>
        <v>27662310.520000003</v>
      </c>
      <c r="D9" s="4">
        <f t="shared" si="0"/>
        <v>1979587.19</v>
      </c>
      <c r="E9" s="4">
        <f t="shared" si="0"/>
        <v>29641897.710000001</v>
      </c>
      <c r="F9" s="4">
        <f t="shared" si="0"/>
        <v>28030231.539999999</v>
      </c>
      <c r="G9" s="4">
        <f t="shared" si="0"/>
        <v>28030231.539999999</v>
      </c>
      <c r="H9" s="5">
        <f t="shared" ref="H9" si="1">+E9-G9</f>
        <v>1611666.1700000018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0.25" customHeight="1" x14ac:dyDescent="0.25">
      <c r="A10" s="1"/>
      <c r="B10" s="6" t="s">
        <v>13</v>
      </c>
      <c r="C10" s="7">
        <v>27662310.520000003</v>
      </c>
      <c r="D10" s="8">
        <v>1979587.19</v>
      </c>
      <c r="E10" s="8">
        <v>29641897.710000001</v>
      </c>
      <c r="F10" s="8">
        <v>28030231.539999999</v>
      </c>
      <c r="G10" s="8">
        <v>28030231.539999999</v>
      </c>
      <c r="H10" s="8">
        <v>1611666.1699999997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1"/>
      <c r="B11" s="6" t="s">
        <v>14</v>
      </c>
      <c r="C11" s="4"/>
      <c r="D11" s="5"/>
      <c r="E11" s="8">
        <f>C11+D11</f>
        <v>0</v>
      </c>
      <c r="F11" s="5"/>
      <c r="G11" s="5"/>
      <c r="H11" s="8">
        <f t="shared" ref="H11:H19" si="2">E11-F11</f>
        <v>0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1"/>
      <c r="B12" s="6" t="s">
        <v>15</v>
      </c>
      <c r="C12" s="7">
        <f t="shared" ref="C12:G12" si="3">SUM(C13:C14)</f>
        <v>0</v>
      </c>
      <c r="D12" s="7">
        <f t="shared" si="3"/>
        <v>0</v>
      </c>
      <c r="E12" s="7">
        <f t="shared" si="3"/>
        <v>0</v>
      </c>
      <c r="F12" s="7">
        <f t="shared" si="3"/>
        <v>0</v>
      </c>
      <c r="G12" s="7">
        <f t="shared" si="3"/>
        <v>0</v>
      </c>
      <c r="H12" s="8">
        <f t="shared" si="2"/>
        <v>0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1"/>
      <c r="B13" s="6" t="s">
        <v>16</v>
      </c>
      <c r="C13" s="4"/>
      <c r="D13" s="5"/>
      <c r="E13" s="8">
        <f t="shared" ref="E13:E15" si="4">C13+D13</f>
        <v>0</v>
      </c>
      <c r="F13" s="5"/>
      <c r="G13" s="5"/>
      <c r="H13" s="8">
        <f t="shared" si="2"/>
        <v>0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1"/>
      <c r="B14" s="6" t="s">
        <v>17</v>
      </c>
      <c r="C14" s="4"/>
      <c r="D14" s="5"/>
      <c r="E14" s="8">
        <f t="shared" si="4"/>
        <v>0</v>
      </c>
      <c r="F14" s="5"/>
      <c r="G14" s="5"/>
      <c r="H14" s="8">
        <f t="shared" si="2"/>
        <v>0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5">
      <c r="A15" s="1"/>
      <c r="B15" s="6" t="s">
        <v>18</v>
      </c>
      <c r="C15" s="4"/>
      <c r="D15" s="5"/>
      <c r="E15" s="8">
        <f t="shared" si="4"/>
        <v>0</v>
      </c>
      <c r="F15" s="5"/>
      <c r="G15" s="5"/>
      <c r="H15" s="8">
        <f t="shared" si="2"/>
        <v>0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5.5" customHeight="1" x14ac:dyDescent="0.25">
      <c r="A16" s="1"/>
      <c r="B16" s="6" t="s">
        <v>19</v>
      </c>
      <c r="C16" s="7">
        <f t="shared" ref="C16:G16" si="5">C17+C18</f>
        <v>0</v>
      </c>
      <c r="D16" s="7">
        <f t="shared" si="5"/>
        <v>0</v>
      </c>
      <c r="E16" s="7">
        <f t="shared" si="5"/>
        <v>0</v>
      </c>
      <c r="F16" s="7">
        <f t="shared" si="5"/>
        <v>0</v>
      </c>
      <c r="G16" s="7">
        <f t="shared" si="5"/>
        <v>0</v>
      </c>
      <c r="H16" s="8">
        <f t="shared" si="2"/>
        <v>0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5">
      <c r="A17" s="1"/>
      <c r="B17" s="6" t="s">
        <v>20</v>
      </c>
      <c r="C17" s="4"/>
      <c r="D17" s="5"/>
      <c r="E17" s="8">
        <f t="shared" ref="E17:E19" si="6">C17+D17</f>
        <v>0</v>
      </c>
      <c r="F17" s="5"/>
      <c r="G17" s="5"/>
      <c r="H17" s="8">
        <f t="shared" si="2"/>
        <v>0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1"/>
      <c r="B18" s="6" t="s">
        <v>21</v>
      </c>
      <c r="C18" s="4"/>
      <c r="D18" s="5"/>
      <c r="E18" s="8">
        <f t="shared" si="6"/>
        <v>0</v>
      </c>
      <c r="F18" s="5"/>
      <c r="G18" s="5"/>
      <c r="H18" s="8">
        <f t="shared" si="2"/>
        <v>0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1"/>
      <c r="B19" s="6" t="s">
        <v>22</v>
      </c>
      <c r="C19" s="4"/>
      <c r="D19" s="5"/>
      <c r="E19" s="8">
        <f t="shared" si="6"/>
        <v>0</v>
      </c>
      <c r="F19" s="5"/>
      <c r="G19" s="5"/>
      <c r="H19" s="8">
        <f t="shared" si="2"/>
        <v>0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1"/>
      <c r="B20" s="6"/>
      <c r="C20" s="4"/>
      <c r="D20" s="5"/>
      <c r="E20" s="5"/>
      <c r="F20" s="5"/>
      <c r="G20" s="5"/>
      <c r="H20" s="8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1"/>
      <c r="B21" s="3" t="s">
        <v>23</v>
      </c>
      <c r="C21" s="4">
        <f t="shared" ref="C21:G21" si="7">C22+C23+C24+C27+C28+C31</f>
        <v>0</v>
      </c>
      <c r="D21" s="4">
        <f t="shared" si="7"/>
        <v>0</v>
      </c>
      <c r="E21" s="4">
        <f t="shared" si="7"/>
        <v>0</v>
      </c>
      <c r="F21" s="4">
        <f t="shared" si="7"/>
        <v>0</v>
      </c>
      <c r="G21" s="4">
        <f t="shared" si="7"/>
        <v>0</v>
      </c>
      <c r="H21" s="5">
        <f t="shared" ref="H21:H31" si="8">E21-F21</f>
        <v>0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.75" customHeight="1" x14ac:dyDescent="0.25">
      <c r="A22" s="1"/>
      <c r="B22" s="6" t="s">
        <v>13</v>
      </c>
      <c r="C22" s="4"/>
      <c r="D22" s="5"/>
      <c r="E22" s="8">
        <f t="shared" ref="E22:E23" si="9">C22+D22</f>
        <v>0</v>
      </c>
      <c r="F22" s="5"/>
      <c r="G22" s="5"/>
      <c r="H22" s="8">
        <f t="shared" si="8"/>
        <v>0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1"/>
      <c r="B23" s="6" t="s">
        <v>14</v>
      </c>
      <c r="C23" s="4"/>
      <c r="D23" s="5"/>
      <c r="E23" s="8">
        <f t="shared" si="9"/>
        <v>0</v>
      </c>
      <c r="F23" s="5"/>
      <c r="G23" s="5"/>
      <c r="H23" s="8">
        <f t="shared" si="8"/>
        <v>0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1"/>
      <c r="B24" s="6" t="s">
        <v>15</v>
      </c>
      <c r="C24" s="7">
        <f t="shared" ref="C24:G24" si="10">SUM(C25:C26)</f>
        <v>0</v>
      </c>
      <c r="D24" s="7">
        <f t="shared" si="10"/>
        <v>0</v>
      </c>
      <c r="E24" s="7">
        <f t="shared" si="10"/>
        <v>0</v>
      </c>
      <c r="F24" s="7">
        <f t="shared" si="10"/>
        <v>0</v>
      </c>
      <c r="G24" s="7">
        <f t="shared" si="10"/>
        <v>0</v>
      </c>
      <c r="H24" s="8">
        <f t="shared" si="8"/>
        <v>0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1"/>
      <c r="B25" s="6" t="s">
        <v>16</v>
      </c>
      <c r="C25" s="4"/>
      <c r="D25" s="5"/>
      <c r="E25" s="8">
        <f t="shared" ref="E25:E27" si="11">C25+D25</f>
        <v>0</v>
      </c>
      <c r="F25" s="5"/>
      <c r="G25" s="5"/>
      <c r="H25" s="8">
        <f t="shared" si="8"/>
        <v>0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5">
      <c r="A26" s="1"/>
      <c r="B26" s="6" t="s">
        <v>17</v>
      </c>
      <c r="C26" s="4"/>
      <c r="D26" s="5"/>
      <c r="E26" s="8">
        <f t="shared" si="11"/>
        <v>0</v>
      </c>
      <c r="F26" s="5"/>
      <c r="G26" s="5"/>
      <c r="H26" s="8">
        <f t="shared" si="8"/>
        <v>0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5">
      <c r="A27" s="1"/>
      <c r="B27" s="6" t="s">
        <v>18</v>
      </c>
      <c r="C27" s="4"/>
      <c r="D27" s="5"/>
      <c r="E27" s="8">
        <f t="shared" si="11"/>
        <v>0</v>
      </c>
      <c r="F27" s="5"/>
      <c r="G27" s="5"/>
      <c r="H27" s="8">
        <f t="shared" si="8"/>
        <v>0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5.5" customHeight="1" x14ac:dyDescent="0.25">
      <c r="A28" s="1"/>
      <c r="B28" s="6" t="s">
        <v>19</v>
      </c>
      <c r="C28" s="7">
        <f t="shared" ref="C28:G28" si="12">C29+C30</f>
        <v>0</v>
      </c>
      <c r="D28" s="7">
        <f t="shared" si="12"/>
        <v>0</v>
      </c>
      <c r="E28" s="7">
        <f t="shared" si="12"/>
        <v>0</v>
      </c>
      <c r="F28" s="7">
        <f t="shared" si="12"/>
        <v>0</v>
      </c>
      <c r="G28" s="7">
        <f t="shared" si="12"/>
        <v>0</v>
      </c>
      <c r="H28" s="8">
        <f t="shared" si="8"/>
        <v>0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1"/>
      <c r="B29" s="6" t="s">
        <v>20</v>
      </c>
      <c r="C29" s="4"/>
      <c r="D29" s="5"/>
      <c r="E29" s="8">
        <f t="shared" ref="E29:E31" si="13">C29+D29</f>
        <v>0</v>
      </c>
      <c r="F29" s="5"/>
      <c r="G29" s="5"/>
      <c r="H29" s="8">
        <f t="shared" si="8"/>
        <v>0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1"/>
      <c r="B30" s="6" t="s">
        <v>21</v>
      </c>
      <c r="C30" s="4"/>
      <c r="D30" s="5"/>
      <c r="E30" s="8">
        <f t="shared" si="13"/>
        <v>0</v>
      </c>
      <c r="F30" s="5"/>
      <c r="G30" s="5"/>
      <c r="H30" s="8">
        <f t="shared" si="8"/>
        <v>0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5">
      <c r="A31" s="1"/>
      <c r="B31" s="6" t="s">
        <v>22</v>
      </c>
      <c r="C31" s="4"/>
      <c r="D31" s="5"/>
      <c r="E31" s="8">
        <f t="shared" si="13"/>
        <v>0</v>
      </c>
      <c r="F31" s="5"/>
      <c r="G31" s="5"/>
      <c r="H31" s="8">
        <f t="shared" si="8"/>
        <v>0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1"/>
      <c r="B32" s="3" t="s">
        <v>24</v>
      </c>
      <c r="C32" s="4">
        <f t="shared" ref="C32:H32" si="14">C9+C21</f>
        <v>27662310.520000003</v>
      </c>
      <c r="D32" s="4">
        <f t="shared" si="14"/>
        <v>1979587.19</v>
      </c>
      <c r="E32" s="4">
        <f t="shared" si="14"/>
        <v>29641897.710000001</v>
      </c>
      <c r="F32" s="4">
        <f t="shared" si="14"/>
        <v>28030231.539999999</v>
      </c>
      <c r="G32" s="4">
        <f t="shared" si="14"/>
        <v>28030231.539999999</v>
      </c>
      <c r="H32" s="4">
        <f t="shared" si="14"/>
        <v>1611666.1700000018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5" customHeight="1" x14ac:dyDescent="0.25">
      <c r="A33" s="1"/>
      <c r="B33" s="10"/>
      <c r="C33" s="11"/>
      <c r="D33" s="12"/>
      <c r="E33" s="12"/>
      <c r="F33" s="12"/>
      <c r="G33" s="12"/>
      <c r="H33" s="12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70866141732283472" right="0.70866141732283472" top="0.74803149606299213" bottom="0.74803149606299213" header="0" footer="0"/>
  <pageSetup scale="92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Z1000"/>
  <sheetViews>
    <sheetView topLeftCell="B1" workbookViewId="0">
      <selection activeCell="E28" sqref="E28"/>
    </sheetView>
  </sheetViews>
  <sheetFormatPr baseColWidth="10" defaultColWidth="14.42578125" defaultRowHeight="15" customHeight="1" x14ac:dyDescent="0.25"/>
  <cols>
    <col min="1" max="1" width="11" hidden="1" customWidth="1"/>
    <col min="2" max="2" width="42.85546875" customWidth="1"/>
    <col min="3" max="3" width="15.7109375" customWidth="1"/>
    <col min="4" max="4" width="15" customWidth="1"/>
    <col min="5" max="5" width="13.28515625" customWidth="1"/>
    <col min="6" max="6" width="13.7109375" customWidth="1"/>
    <col min="7" max="7" width="13.28515625" customWidth="1"/>
    <col min="8" max="8" width="14.28515625" customWidth="1"/>
    <col min="9" max="26" width="10" customWidth="1"/>
  </cols>
  <sheetData>
    <row r="1" spans="1:26" ht="13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5">
      <c r="A2" s="1"/>
      <c r="B2" s="19" t="s">
        <v>0</v>
      </c>
      <c r="C2" s="20"/>
      <c r="D2" s="20"/>
      <c r="E2" s="20"/>
      <c r="F2" s="20"/>
      <c r="G2" s="20"/>
      <c r="H2" s="2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5">
      <c r="A3" s="1"/>
      <c r="B3" s="22" t="s">
        <v>1</v>
      </c>
      <c r="C3" s="23"/>
      <c r="D3" s="23"/>
      <c r="E3" s="23"/>
      <c r="F3" s="23"/>
      <c r="G3" s="23"/>
      <c r="H3" s="2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5">
      <c r="A4" s="1"/>
      <c r="B4" s="22" t="s">
        <v>2</v>
      </c>
      <c r="C4" s="23"/>
      <c r="D4" s="23"/>
      <c r="E4" s="23"/>
      <c r="F4" s="23"/>
      <c r="G4" s="23"/>
      <c r="H4" s="24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5">
      <c r="A5" s="1"/>
      <c r="B5" s="22" t="s">
        <v>27</v>
      </c>
      <c r="C5" s="23"/>
      <c r="D5" s="23"/>
      <c r="E5" s="23"/>
      <c r="F5" s="23"/>
      <c r="G5" s="23"/>
      <c r="H5" s="24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 x14ac:dyDescent="0.25">
      <c r="A6" s="1"/>
      <c r="B6" s="25" t="s">
        <v>3</v>
      </c>
      <c r="C6" s="26"/>
      <c r="D6" s="26"/>
      <c r="E6" s="26"/>
      <c r="F6" s="26"/>
      <c r="G6" s="26"/>
      <c r="H6" s="27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x14ac:dyDescent="0.25">
      <c r="A7" s="1"/>
      <c r="B7" s="13" t="s">
        <v>4</v>
      </c>
      <c r="C7" s="15" t="s">
        <v>5</v>
      </c>
      <c r="D7" s="16"/>
      <c r="E7" s="16"/>
      <c r="F7" s="16"/>
      <c r="G7" s="17"/>
      <c r="H7" s="18" t="s">
        <v>6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6.25" customHeight="1" x14ac:dyDescent="0.25">
      <c r="A8" s="1"/>
      <c r="B8" s="14"/>
      <c r="C8" s="2" t="s">
        <v>7</v>
      </c>
      <c r="D8" s="2" t="s">
        <v>8</v>
      </c>
      <c r="E8" s="2" t="s">
        <v>9</v>
      </c>
      <c r="F8" s="2" t="s">
        <v>10</v>
      </c>
      <c r="G8" s="2" t="s">
        <v>11</v>
      </c>
      <c r="H8" s="14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5">
      <c r="A9" s="1"/>
      <c r="B9" s="3" t="s">
        <v>12</v>
      </c>
      <c r="C9" s="4">
        <f t="shared" ref="C9:G9" si="0">C10+C11+C12+C15+C16+C19</f>
        <v>27662310.520000003</v>
      </c>
      <c r="D9" s="4">
        <f t="shared" si="0"/>
        <v>3101128.55</v>
      </c>
      <c r="E9" s="4">
        <f t="shared" si="0"/>
        <v>30763439.07</v>
      </c>
      <c r="F9" s="4">
        <f t="shared" si="0"/>
        <v>30763439.07</v>
      </c>
      <c r="G9" s="4">
        <f t="shared" si="0"/>
        <v>30763439.07</v>
      </c>
      <c r="H9" s="5">
        <f t="shared" ref="H9:H19" si="1">E9-F9</f>
        <v>0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0.25" customHeight="1" x14ac:dyDescent="0.25">
      <c r="A10" s="1"/>
      <c r="B10" s="6" t="s">
        <v>13</v>
      </c>
      <c r="C10" s="7">
        <v>27662310.520000003</v>
      </c>
      <c r="D10" s="8">
        <v>3101128.55</v>
      </c>
      <c r="E10" s="8">
        <v>30763439.07</v>
      </c>
      <c r="F10" s="8">
        <v>30763439.07</v>
      </c>
      <c r="G10" s="8">
        <v>30763439.07</v>
      </c>
      <c r="H10" s="8">
        <f t="shared" si="1"/>
        <v>0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1"/>
      <c r="B11" s="6" t="s">
        <v>14</v>
      </c>
      <c r="C11" s="4"/>
      <c r="D11" s="5"/>
      <c r="E11" s="8">
        <f>C11+D11</f>
        <v>0</v>
      </c>
      <c r="F11" s="5"/>
      <c r="G11" s="5"/>
      <c r="H11" s="8">
        <f t="shared" si="1"/>
        <v>0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1"/>
      <c r="B12" s="6" t="s">
        <v>15</v>
      </c>
      <c r="C12" s="7">
        <f t="shared" ref="C12:G12" si="2">SUM(C13:C14)</f>
        <v>0</v>
      </c>
      <c r="D12" s="7">
        <f t="shared" si="2"/>
        <v>0</v>
      </c>
      <c r="E12" s="7">
        <f t="shared" si="2"/>
        <v>0</v>
      </c>
      <c r="F12" s="7">
        <f t="shared" si="2"/>
        <v>0</v>
      </c>
      <c r="G12" s="7">
        <f t="shared" si="2"/>
        <v>0</v>
      </c>
      <c r="H12" s="8">
        <f t="shared" si="1"/>
        <v>0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1"/>
      <c r="B13" s="6" t="s">
        <v>16</v>
      </c>
      <c r="C13" s="4"/>
      <c r="D13" s="5"/>
      <c r="E13" s="8">
        <f t="shared" ref="E13:E15" si="3">C13+D13</f>
        <v>0</v>
      </c>
      <c r="F13" s="5"/>
      <c r="G13" s="5"/>
      <c r="H13" s="8">
        <f t="shared" si="1"/>
        <v>0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1"/>
      <c r="B14" s="6" t="s">
        <v>17</v>
      </c>
      <c r="C14" s="4"/>
      <c r="D14" s="5"/>
      <c r="E14" s="8">
        <f t="shared" si="3"/>
        <v>0</v>
      </c>
      <c r="F14" s="5"/>
      <c r="G14" s="5"/>
      <c r="H14" s="8">
        <f t="shared" si="1"/>
        <v>0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5">
      <c r="A15" s="1"/>
      <c r="B15" s="6" t="s">
        <v>18</v>
      </c>
      <c r="C15" s="4"/>
      <c r="D15" s="5"/>
      <c r="E15" s="8">
        <f t="shared" si="3"/>
        <v>0</v>
      </c>
      <c r="F15" s="5"/>
      <c r="G15" s="5"/>
      <c r="H15" s="8">
        <f t="shared" si="1"/>
        <v>0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5.5" customHeight="1" x14ac:dyDescent="0.25">
      <c r="A16" s="1"/>
      <c r="B16" s="6" t="s">
        <v>19</v>
      </c>
      <c r="C16" s="7">
        <f t="shared" ref="C16:G16" si="4">C17+C18</f>
        <v>0</v>
      </c>
      <c r="D16" s="7">
        <f t="shared" si="4"/>
        <v>0</v>
      </c>
      <c r="E16" s="7">
        <f t="shared" si="4"/>
        <v>0</v>
      </c>
      <c r="F16" s="7">
        <f t="shared" si="4"/>
        <v>0</v>
      </c>
      <c r="G16" s="7">
        <f t="shared" si="4"/>
        <v>0</v>
      </c>
      <c r="H16" s="8">
        <f t="shared" si="1"/>
        <v>0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5">
      <c r="A17" s="1"/>
      <c r="B17" s="6" t="s">
        <v>20</v>
      </c>
      <c r="C17" s="4"/>
      <c r="D17" s="5"/>
      <c r="E17" s="8">
        <f t="shared" ref="E17:E19" si="5">C17+D17</f>
        <v>0</v>
      </c>
      <c r="F17" s="5"/>
      <c r="G17" s="5"/>
      <c r="H17" s="8">
        <f t="shared" si="1"/>
        <v>0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1"/>
      <c r="B18" s="6" t="s">
        <v>21</v>
      </c>
      <c r="C18" s="4"/>
      <c r="D18" s="5"/>
      <c r="E18" s="8">
        <f t="shared" si="5"/>
        <v>0</v>
      </c>
      <c r="F18" s="5"/>
      <c r="G18" s="5"/>
      <c r="H18" s="8">
        <f t="shared" si="1"/>
        <v>0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1"/>
      <c r="B19" s="6" t="s">
        <v>22</v>
      </c>
      <c r="C19" s="4"/>
      <c r="D19" s="5"/>
      <c r="E19" s="8">
        <f t="shared" si="5"/>
        <v>0</v>
      </c>
      <c r="F19" s="5"/>
      <c r="G19" s="5"/>
      <c r="H19" s="8">
        <f t="shared" si="1"/>
        <v>0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1"/>
      <c r="B20" s="6"/>
      <c r="C20" s="4"/>
      <c r="D20" s="5"/>
      <c r="E20" s="5"/>
      <c r="F20" s="5"/>
      <c r="G20" s="5"/>
      <c r="H20" s="8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1"/>
      <c r="B21" s="3" t="s">
        <v>23</v>
      </c>
      <c r="C21" s="4">
        <f t="shared" ref="C21:G21" si="6">C22+C23+C24+C27+C28+C31</f>
        <v>0</v>
      </c>
      <c r="D21" s="4">
        <f t="shared" si="6"/>
        <v>0</v>
      </c>
      <c r="E21" s="4">
        <f t="shared" si="6"/>
        <v>0</v>
      </c>
      <c r="F21" s="4">
        <f t="shared" si="6"/>
        <v>0</v>
      </c>
      <c r="G21" s="4">
        <f t="shared" si="6"/>
        <v>0</v>
      </c>
      <c r="H21" s="5">
        <f t="shared" ref="H21:H31" si="7">E21-F21</f>
        <v>0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.75" customHeight="1" x14ac:dyDescent="0.25">
      <c r="A22" s="1"/>
      <c r="B22" s="6" t="s">
        <v>13</v>
      </c>
      <c r="C22" s="4"/>
      <c r="D22" s="5"/>
      <c r="E22" s="8">
        <f t="shared" ref="E22:E23" si="8">C22+D22</f>
        <v>0</v>
      </c>
      <c r="F22" s="5"/>
      <c r="G22" s="5"/>
      <c r="H22" s="8">
        <f t="shared" si="7"/>
        <v>0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1"/>
      <c r="B23" s="6" t="s">
        <v>14</v>
      </c>
      <c r="C23" s="4"/>
      <c r="D23" s="5"/>
      <c r="E23" s="8">
        <f t="shared" si="8"/>
        <v>0</v>
      </c>
      <c r="F23" s="5"/>
      <c r="G23" s="5"/>
      <c r="H23" s="8">
        <f t="shared" si="7"/>
        <v>0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1"/>
      <c r="B24" s="6" t="s">
        <v>15</v>
      </c>
      <c r="C24" s="7">
        <f t="shared" ref="C24:G24" si="9">SUM(C25:C26)</f>
        <v>0</v>
      </c>
      <c r="D24" s="7">
        <f t="shared" si="9"/>
        <v>0</v>
      </c>
      <c r="E24" s="7">
        <f t="shared" si="9"/>
        <v>0</v>
      </c>
      <c r="F24" s="7">
        <f t="shared" si="9"/>
        <v>0</v>
      </c>
      <c r="G24" s="7">
        <f t="shared" si="9"/>
        <v>0</v>
      </c>
      <c r="H24" s="8">
        <f t="shared" si="7"/>
        <v>0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1"/>
      <c r="B25" s="6" t="s">
        <v>16</v>
      </c>
      <c r="C25" s="4"/>
      <c r="D25" s="5"/>
      <c r="E25" s="8">
        <f t="shared" ref="E25:E27" si="10">C25+D25</f>
        <v>0</v>
      </c>
      <c r="F25" s="5"/>
      <c r="G25" s="5"/>
      <c r="H25" s="8">
        <f t="shared" si="7"/>
        <v>0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5">
      <c r="A26" s="1"/>
      <c r="B26" s="6" t="s">
        <v>17</v>
      </c>
      <c r="C26" s="4"/>
      <c r="D26" s="5"/>
      <c r="E26" s="8">
        <f t="shared" si="10"/>
        <v>0</v>
      </c>
      <c r="F26" s="5"/>
      <c r="G26" s="5"/>
      <c r="H26" s="8">
        <f t="shared" si="7"/>
        <v>0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5">
      <c r="A27" s="1"/>
      <c r="B27" s="6" t="s">
        <v>18</v>
      </c>
      <c r="C27" s="4"/>
      <c r="D27" s="5"/>
      <c r="E27" s="8">
        <f t="shared" si="10"/>
        <v>0</v>
      </c>
      <c r="F27" s="5"/>
      <c r="G27" s="5"/>
      <c r="H27" s="8">
        <f t="shared" si="7"/>
        <v>0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5.5" customHeight="1" x14ac:dyDescent="0.25">
      <c r="A28" s="1"/>
      <c r="B28" s="6" t="s">
        <v>19</v>
      </c>
      <c r="C28" s="7">
        <f t="shared" ref="C28:G28" si="11">C29+C30</f>
        <v>0</v>
      </c>
      <c r="D28" s="7">
        <f t="shared" si="11"/>
        <v>0</v>
      </c>
      <c r="E28" s="7">
        <f t="shared" si="11"/>
        <v>0</v>
      </c>
      <c r="F28" s="7">
        <f t="shared" si="11"/>
        <v>0</v>
      </c>
      <c r="G28" s="7">
        <f t="shared" si="11"/>
        <v>0</v>
      </c>
      <c r="H28" s="8">
        <f t="shared" si="7"/>
        <v>0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1"/>
      <c r="B29" s="6" t="s">
        <v>20</v>
      </c>
      <c r="C29" s="4"/>
      <c r="D29" s="5"/>
      <c r="E29" s="8">
        <f t="shared" ref="E29:E31" si="12">C29+D29</f>
        <v>0</v>
      </c>
      <c r="F29" s="5"/>
      <c r="G29" s="5"/>
      <c r="H29" s="8">
        <f t="shared" si="7"/>
        <v>0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1"/>
      <c r="B30" s="6" t="s">
        <v>21</v>
      </c>
      <c r="C30" s="4"/>
      <c r="D30" s="5"/>
      <c r="E30" s="8">
        <f t="shared" si="12"/>
        <v>0</v>
      </c>
      <c r="F30" s="5"/>
      <c r="G30" s="5"/>
      <c r="H30" s="8">
        <f t="shared" si="7"/>
        <v>0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5">
      <c r="A31" s="1"/>
      <c r="B31" s="6" t="s">
        <v>22</v>
      </c>
      <c r="C31" s="4"/>
      <c r="D31" s="5"/>
      <c r="E31" s="8">
        <f t="shared" si="12"/>
        <v>0</v>
      </c>
      <c r="F31" s="5"/>
      <c r="G31" s="5"/>
      <c r="H31" s="8">
        <f t="shared" si="7"/>
        <v>0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1"/>
      <c r="B32" s="3" t="s">
        <v>24</v>
      </c>
      <c r="C32" s="4">
        <f t="shared" ref="C32:H32" si="13">C9+C21</f>
        <v>27662310.520000003</v>
      </c>
      <c r="D32" s="4">
        <f t="shared" si="13"/>
        <v>3101128.55</v>
      </c>
      <c r="E32" s="4">
        <f t="shared" si="13"/>
        <v>30763439.07</v>
      </c>
      <c r="F32" s="4">
        <f t="shared" si="13"/>
        <v>30763439.07</v>
      </c>
      <c r="G32" s="4">
        <f t="shared" si="13"/>
        <v>30763439.07</v>
      </c>
      <c r="H32" s="4">
        <f t="shared" si="13"/>
        <v>0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5" customHeight="1" x14ac:dyDescent="0.25">
      <c r="A33" s="1"/>
      <c r="B33" s="10"/>
      <c r="C33" s="11"/>
      <c r="D33" s="12"/>
      <c r="E33" s="12"/>
      <c r="F33" s="12"/>
      <c r="G33" s="12"/>
      <c r="H33" s="12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70866141732283472" right="0.70866141732283472" top="0.74803149606299213" bottom="0.74803149606299213" header="0" footer="0"/>
  <pageSetup scale="95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Cajero_03</dc:creator>
  <cp:lastModifiedBy>minna19822019@gmail.com</cp:lastModifiedBy>
  <cp:lastPrinted>2025-02-05T21:01:07Z</cp:lastPrinted>
  <dcterms:created xsi:type="dcterms:W3CDTF">2019-04-17T21:37:31Z</dcterms:created>
  <dcterms:modified xsi:type="dcterms:W3CDTF">2025-02-05T21:01:09Z</dcterms:modified>
</cp:coreProperties>
</file>