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5C1559D0-8EF3-4635-903F-B340D1AE6441}" xr6:coauthVersionLast="47" xr6:coauthVersionMax="47" xr10:uidLastSave="{00000000-0000-0000-0000-000000000000}"/>
  <bookViews>
    <workbookView xWindow="-120" yWindow="-120" windowWidth="29040" windowHeight="15720" xr2:uid="{0FF66908-B10C-425E-AAF8-7DF4797D396D}"/>
  </bookViews>
  <sheets>
    <sheet name="OCTUBRE" sheetId="1" r:id="rId1"/>
    <sheet name="NOVIEMBRE" sheetId="3" r:id="rId2"/>
    <sheet name="DICIEMBRE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0" i="2" l="1"/>
  <c r="D80" i="2"/>
  <c r="E78" i="2"/>
  <c r="D78" i="2"/>
  <c r="C78" i="2"/>
  <c r="E76" i="2"/>
  <c r="E74" i="2" s="1"/>
  <c r="E82" i="2" s="1"/>
  <c r="E84" i="2" s="1"/>
  <c r="D76" i="2"/>
  <c r="C76" i="2"/>
  <c r="E75" i="2"/>
  <c r="D75" i="2"/>
  <c r="D74" i="2" s="1"/>
  <c r="C75" i="2"/>
  <c r="C74" i="2"/>
  <c r="E72" i="2"/>
  <c r="D72" i="2"/>
  <c r="D82" i="2" s="1"/>
  <c r="D84" i="2" s="1"/>
  <c r="C72" i="2"/>
  <c r="C82" i="2" s="1"/>
  <c r="C84" i="2" s="1"/>
  <c r="D64" i="2"/>
  <c r="D66" i="2" s="1"/>
  <c r="E62" i="2"/>
  <c r="D62" i="2"/>
  <c r="E60" i="2"/>
  <c r="D60" i="2"/>
  <c r="C60" i="2"/>
  <c r="E58" i="2"/>
  <c r="D58" i="2"/>
  <c r="C58" i="2"/>
  <c r="E57" i="2"/>
  <c r="D57" i="2"/>
  <c r="C57" i="2"/>
  <c r="E56" i="2"/>
  <c r="D56" i="2"/>
  <c r="C56" i="2"/>
  <c r="E54" i="2"/>
  <c r="E64" i="2" s="1"/>
  <c r="E66" i="2" s="1"/>
  <c r="D54" i="2"/>
  <c r="C54" i="2"/>
  <c r="C64" i="2" s="1"/>
  <c r="C66" i="2" s="1"/>
  <c r="D48" i="2"/>
  <c r="D12" i="2" s="1"/>
  <c r="D9" i="2" s="1"/>
  <c r="D22" i="2" s="1"/>
  <c r="D24" i="2" s="1"/>
  <c r="D26" i="2" s="1"/>
  <c r="D35" i="2" s="1"/>
  <c r="E44" i="2"/>
  <c r="D44" i="2"/>
  <c r="C44" i="2"/>
  <c r="E41" i="2"/>
  <c r="E48" i="2" s="1"/>
  <c r="E12" i="2" s="1"/>
  <c r="E9" i="2" s="1"/>
  <c r="E22" i="2" s="1"/>
  <c r="E24" i="2" s="1"/>
  <c r="E26" i="2" s="1"/>
  <c r="E35" i="2" s="1"/>
  <c r="D41" i="2"/>
  <c r="C41" i="2"/>
  <c r="C48" i="2" s="1"/>
  <c r="C12" i="2" s="1"/>
  <c r="C9" i="2" s="1"/>
  <c r="C22" i="2" s="1"/>
  <c r="C24" i="2" s="1"/>
  <c r="C26" i="2" s="1"/>
  <c r="C35" i="2" s="1"/>
  <c r="E31" i="2"/>
  <c r="D31" i="2"/>
  <c r="C31" i="2"/>
  <c r="E18" i="2"/>
  <c r="D18" i="2"/>
  <c r="C18" i="2"/>
  <c r="E14" i="2"/>
  <c r="D14" i="2"/>
  <c r="C14" i="2"/>
  <c r="E80" i="3"/>
  <c r="D80" i="3"/>
  <c r="E78" i="3"/>
  <c r="D78" i="3"/>
  <c r="C78" i="3"/>
  <c r="E76" i="3"/>
  <c r="D76" i="3"/>
  <c r="C76" i="3"/>
  <c r="E75" i="3"/>
  <c r="E74" i="3" s="1"/>
  <c r="D75" i="3"/>
  <c r="D74" i="3" s="1"/>
  <c r="D82" i="3" s="1"/>
  <c r="D84" i="3" s="1"/>
  <c r="C75" i="3"/>
  <c r="C74" i="3" s="1"/>
  <c r="E72" i="3"/>
  <c r="E82" i="3" s="1"/>
  <c r="E84" i="3" s="1"/>
  <c r="D72" i="3"/>
  <c r="C72" i="3"/>
  <c r="C64" i="3"/>
  <c r="C66" i="3" s="1"/>
  <c r="E62" i="3"/>
  <c r="D62" i="3"/>
  <c r="E60" i="3"/>
  <c r="D60" i="3"/>
  <c r="C60" i="3"/>
  <c r="E58" i="3"/>
  <c r="D58" i="3"/>
  <c r="C58" i="3"/>
  <c r="E57" i="3"/>
  <c r="D57" i="3"/>
  <c r="C57" i="3"/>
  <c r="E56" i="3"/>
  <c r="D56" i="3"/>
  <c r="C56" i="3"/>
  <c r="E54" i="3"/>
  <c r="E64" i="3" s="1"/>
  <c r="E66" i="3" s="1"/>
  <c r="D54" i="3"/>
  <c r="D64" i="3" s="1"/>
  <c r="D66" i="3" s="1"/>
  <c r="C54" i="3"/>
  <c r="D48" i="3"/>
  <c r="D12" i="3" s="1"/>
  <c r="D9" i="3" s="1"/>
  <c r="D22" i="3" s="1"/>
  <c r="D24" i="3" s="1"/>
  <c r="D26" i="3" s="1"/>
  <c r="D35" i="3" s="1"/>
  <c r="C48" i="3"/>
  <c r="C12" i="3" s="1"/>
  <c r="C9" i="3" s="1"/>
  <c r="C22" i="3" s="1"/>
  <c r="C24" i="3" s="1"/>
  <c r="C26" i="3" s="1"/>
  <c r="C35" i="3" s="1"/>
  <c r="E44" i="3"/>
  <c r="D44" i="3"/>
  <c r="C44" i="3"/>
  <c r="E41" i="3"/>
  <c r="E48" i="3" s="1"/>
  <c r="E12" i="3" s="1"/>
  <c r="E9" i="3" s="1"/>
  <c r="E22" i="3" s="1"/>
  <c r="E24" i="3" s="1"/>
  <c r="E26" i="3" s="1"/>
  <c r="E35" i="3" s="1"/>
  <c r="D41" i="3"/>
  <c r="C41" i="3"/>
  <c r="E31" i="3"/>
  <c r="D31" i="3"/>
  <c r="C31" i="3"/>
  <c r="E18" i="3"/>
  <c r="D18" i="3"/>
  <c r="C18" i="3"/>
  <c r="E14" i="3"/>
  <c r="D14" i="3"/>
  <c r="C14" i="3"/>
  <c r="E80" i="1"/>
  <c r="D80" i="1"/>
  <c r="E78" i="1"/>
  <c r="D78" i="1"/>
  <c r="C78" i="1"/>
  <c r="E76" i="1"/>
  <c r="E74" i="1" s="1"/>
  <c r="E82" i="1" s="1"/>
  <c r="E84" i="1" s="1"/>
  <c r="D76" i="1"/>
  <c r="C76" i="1"/>
  <c r="E75" i="1"/>
  <c r="D75" i="1"/>
  <c r="D74" i="1" s="1"/>
  <c r="C75" i="1"/>
  <c r="C74" i="1"/>
  <c r="E72" i="1"/>
  <c r="D72" i="1"/>
  <c r="C72" i="1"/>
  <c r="C82" i="1" s="1"/>
  <c r="C84" i="1" s="1"/>
  <c r="D64" i="1"/>
  <c r="D66" i="1" s="1"/>
  <c r="E62" i="1"/>
  <c r="D62" i="1"/>
  <c r="E60" i="1"/>
  <c r="D60" i="1"/>
  <c r="C60" i="1"/>
  <c r="E58" i="1"/>
  <c r="D58" i="1"/>
  <c r="C58" i="1"/>
  <c r="E57" i="1"/>
  <c r="D57" i="1"/>
  <c r="C57" i="1"/>
  <c r="E56" i="1"/>
  <c r="D56" i="1"/>
  <c r="C56" i="1"/>
  <c r="E54" i="1"/>
  <c r="E64" i="1" s="1"/>
  <c r="E66" i="1" s="1"/>
  <c r="D54" i="1"/>
  <c r="C54" i="1"/>
  <c r="C64" i="1" s="1"/>
  <c r="C66" i="1" s="1"/>
  <c r="D48" i="1"/>
  <c r="D12" i="1" s="1"/>
  <c r="D9" i="1" s="1"/>
  <c r="D22" i="1" s="1"/>
  <c r="D24" i="1" s="1"/>
  <c r="D26" i="1" s="1"/>
  <c r="D35" i="1" s="1"/>
  <c r="E44" i="1"/>
  <c r="D44" i="1"/>
  <c r="C44" i="1"/>
  <c r="E41" i="1"/>
  <c r="E48" i="1" s="1"/>
  <c r="E12" i="1" s="1"/>
  <c r="E9" i="1" s="1"/>
  <c r="E22" i="1" s="1"/>
  <c r="E24" i="1" s="1"/>
  <c r="E26" i="1" s="1"/>
  <c r="E35" i="1" s="1"/>
  <c r="D41" i="1"/>
  <c r="C41" i="1"/>
  <c r="C48" i="1" s="1"/>
  <c r="C12" i="1" s="1"/>
  <c r="C9" i="1" s="1"/>
  <c r="C22" i="1" s="1"/>
  <c r="C24" i="1" s="1"/>
  <c r="C26" i="1" s="1"/>
  <c r="C35" i="1" s="1"/>
  <c r="E31" i="1"/>
  <c r="D31" i="1"/>
  <c r="C31" i="1"/>
  <c r="E18" i="1"/>
  <c r="D18" i="1"/>
  <c r="C18" i="1"/>
  <c r="E14" i="1"/>
  <c r="D14" i="1"/>
  <c r="C14" i="1"/>
  <c r="C82" i="3" l="1"/>
  <c r="C84" i="3" s="1"/>
  <c r="D82" i="1"/>
  <c r="D84" i="1" s="1"/>
</calcChain>
</file>

<file path=xl/sharedStrings.xml><?xml version="1.0" encoding="utf-8"?>
<sst xmlns="http://schemas.openxmlformats.org/spreadsheetml/2006/main" count="210" uniqueCount="48">
  <si>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</si>
  <si>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</si>
  <si>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</si>
  <si>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</si>
  <si>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</si>
  <si>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</si>
  <si>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</si>
  <si>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</si>
  <si>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</si>
  <si>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</si>
  <si>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</si>
  <si>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</si>
  <si>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</si>
  <si>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</si>
  <si>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</si>
  <si>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</si>
  <si>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</si>
  <si>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</si>
  <si>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</si>
  <si>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</si>
  <si>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</si>
  <si>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</si>
  <si>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</si>
  <si>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</si>
  <si>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</si>
  <si>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</si>
  <si>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</si>
  <si>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</si>
  <si>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</si>
  <si>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</si>
  <si>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</si>
  <si>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</si>
  <si>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</si>
  <si>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</si>
  <si>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</si>
  <si>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</si>
  <si>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</si>
  <si>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</si>
  <si>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</si>
  <si>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</si>
  <si>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</si>
  <si>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</si>
  <si>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</si>
  <si>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</si>
  <si>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Comisión de Agua y Alcantarillado del Municipio de Tulancingo de Bravo, Hidalgo (a)</t>
  </si>
  <si>
    <t>Del 1 de Enero al 31 de Octubre de 2024 (b)</t>
  </si>
  <si>
    <t>Del 1 de Enero al 30 de Noviembre de 2024 (b)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</si>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</sst>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vertical="center" wrapText="1"/>
    </xf>
    <xf numFmtId="164" fontId="3" fillId="0" borderId="2" xfId="0" applyNumberFormat="1" applyFont="1" applyBorder="1" applyAlignment="1">
      <alignment vertical="center" wrapText="1"/>
    </xf>
    <xf numFmtId="164" fontId="4" fillId="0" borderId="5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3" fillId="0" borderId="5" xfId="0" applyNumberFormat="1" applyFont="1" applyBorder="1" applyAlignment="1">
      <alignment horizontal="left" vertical="center" wrapText="1" indent="5"/>
    </xf>
    <xf numFmtId="164" fontId="3" fillId="0" borderId="5" xfId="0" applyNumberFormat="1" applyFont="1" applyBorder="1" applyAlignment="1">
      <alignment vertical="center" wrapText="1"/>
    </xf>
    <xf numFmtId="164" fontId="3" fillId="2" borderId="2" xfId="0" applyNumberFormat="1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vertical="center" wrapText="1"/>
    </xf>
    <xf numFmtId="164" fontId="4" fillId="0" borderId="3" xfId="0" applyNumberFormat="1" applyFont="1" applyBorder="1" applyAlignment="1">
      <alignment vertical="center" wrapText="1"/>
    </xf>
    <xf numFmtId="164" fontId="3" fillId="0" borderId="0" xfId="0" applyNumberFormat="1" applyFont="1"/>
    <xf numFmtId="164" fontId="4" fillId="2" borderId="9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horizontal="left" vertical="center" indent="5"/>
    </xf>
    <xf numFmtId="164" fontId="3" fillId="0" borderId="5" xfId="0" applyNumberFormat="1" applyFont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horizontal="justify" vertical="center"/>
    </xf>
    <xf numFmtId="164" fontId="3" fillId="0" borderId="5" xfId="0" applyNumberFormat="1" applyFont="1" applyBorder="1" applyAlignment="1">
      <alignment horizontal="left" vertical="center" indent="1"/>
    </xf>
    <xf numFmtId="164" fontId="3" fillId="3" borderId="2" xfId="0" applyNumberFormat="1" applyFont="1" applyFill="1" applyBorder="1" applyAlignment="1">
      <alignment vertical="center"/>
    </xf>
    <xf numFmtId="164" fontId="4" fillId="0" borderId="5" xfId="0" applyNumberFormat="1" applyFont="1" applyBorder="1" applyAlignment="1">
      <alignment horizontal="left" vertical="center" indent="1"/>
    </xf>
    <xf numFmtId="164" fontId="4" fillId="0" borderId="5" xfId="0" applyNumberFormat="1" applyFont="1" applyBorder="1" applyAlignment="1">
      <alignment horizontal="left" vertical="center" wrapText="1" indent="1"/>
    </xf>
    <xf numFmtId="164" fontId="3" fillId="0" borderId="5" xfId="0" applyNumberFormat="1" applyFont="1" applyBorder="1" applyAlignment="1">
      <alignment horizontal="left" vertical="center" wrapText="1" indent="1"/>
    </xf>
    <xf numFmtId="164" fontId="3" fillId="0" borderId="10" xfId="0" applyNumberFormat="1" applyFont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vertical="center"/>
    </xf>
    <xf numFmtId="164" fontId="4" fillId="2" borderId="14" xfId="0" applyNumberFormat="1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2A915-26CB-4EFE-9D8F-3FFEDC7F278B}">
  <sheetPr>
    <tabColor rgb="FFFF0000"/>
    <pageSetUpPr fitToPage="1"/>
  </sheetPr>
  <dimension ref="B1:E85"/>
  <sheetViews>
    <sheetView tabSelected="1" workbookViewId="0">
      <pane ySplit="8" topLeftCell="A9" activePane="bottomLeft" state="frozen"/>
      <selection activeCell="C24" sqref="C24"/>
      <selection pane="bottomLeft" activeCell="D17" sqref="D17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40"/>
      <c r="D3" s="40"/>
      <c r="E3" s="41"/>
    </row>
    <row r="4" spans="2:5" x14ac:dyDescent="0.2">
      <c r="B4" s="39" t="s">
        <v>45</v>
      </c>
      <c r="C4" s="40"/>
      <c r="D4" s="40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80823412.590000004</v>
      </c>
      <c r="D9" s="8">
        <f>SUM(D10:D12)</f>
        <v>93377044.340000004</v>
      </c>
      <c r="E9" s="8">
        <f>SUM(E10:E12)</f>
        <v>93377044.340000004</v>
      </c>
    </row>
    <row r="10" spans="2:5" x14ac:dyDescent="0.2">
      <c r="B10" s="9" t="s">
        <v>9</v>
      </c>
      <c r="C10" s="6">
        <v>80823412.590000004</v>
      </c>
      <c r="D10" s="6">
        <v>87669300.340000004</v>
      </c>
      <c r="E10" s="6">
        <v>87669300.340000004</v>
      </c>
    </row>
    <row r="11" spans="2:5" x14ac:dyDescent="0.2">
      <c r="B11" s="9" t="s">
        <v>10</v>
      </c>
      <c r="C11" s="6">
        <v>0</v>
      </c>
      <c r="D11" s="6">
        <v>5707744</v>
      </c>
      <c r="E11" s="6">
        <v>5707744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80823412.590000004</v>
      </c>
      <c r="D14" s="8">
        <f>SUM(D15:D16)</f>
        <v>88116737.609999999</v>
      </c>
      <c r="E14" s="8">
        <f>SUM(E15:E16)</f>
        <v>87850939.430000007</v>
      </c>
    </row>
    <row r="15" spans="2:5" x14ac:dyDescent="0.2">
      <c r="B15" s="9" t="s">
        <v>12</v>
      </c>
      <c r="C15" s="6">
        <v>80823412.590000004</v>
      </c>
      <c r="D15" s="6">
        <v>83989864.859999999</v>
      </c>
      <c r="E15" s="6">
        <v>83724066.680000007</v>
      </c>
    </row>
    <row r="16" spans="2:5" x14ac:dyDescent="0.2">
      <c r="B16" s="9" t="s">
        <v>13</v>
      </c>
      <c r="C16" s="6">
        <v>0</v>
      </c>
      <c r="D16" s="6">
        <v>4126872.75</v>
      </c>
      <c r="E16" s="6">
        <v>4126872.75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5260306.7300000042</v>
      </c>
      <c r="E22" s="7">
        <f>E9-E14+E18</f>
        <v>5526104.9099999964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5260306.7300000042</v>
      </c>
      <c r="E24" s="7">
        <f>E22-E12</f>
        <v>5526104.9099999964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5260306.7300000042</v>
      </c>
      <c r="E26" s="8">
        <f>E24-E18</f>
        <v>5526104.9099999964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5260306.7300000042</v>
      </c>
      <c r="E35" s="8">
        <f>E26+E31</f>
        <v>5526104.9099999964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80823412.590000004</v>
      </c>
      <c r="D54" s="26">
        <f>D10</f>
        <v>87669300.340000004</v>
      </c>
      <c r="E54" s="26">
        <f>E10</f>
        <v>87669300.340000004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80823412.590000004</v>
      </c>
      <c r="D60" s="22">
        <f>D15</f>
        <v>83989864.859999999</v>
      </c>
      <c r="E60" s="22">
        <f>E15</f>
        <v>83724066.680000007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3679435.4800000042</v>
      </c>
      <c r="E64" s="23">
        <f>E54+E56-E60+E62</f>
        <v>3945233.6599999964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3679435.4800000042</v>
      </c>
      <c r="E66" s="23">
        <f>E64-E56</f>
        <v>3945233.6599999964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0</v>
      </c>
      <c r="D72" s="26">
        <f>D11</f>
        <v>5707744</v>
      </c>
      <c r="E72" s="26">
        <f>E11</f>
        <v>5707744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0</v>
      </c>
      <c r="D78" s="22">
        <f>D16</f>
        <v>4126872.75</v>
      </c>
      <c r="E78" s="22">
        <f>E16</f>
        <v>4126872.75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1580871.25</v>
      </c>
      <c r="E82" s="23">
        <f>E72+E74-E78+E80</f>
        <v>1580871.25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1580871.25</v>
      </c>
      <c r="E84" s="23">
        <f>E82-E74</f>
        <v>1580871.25</v>
      </c>
    </row>
    <row r="85" spans="2:5" ht="13.5" thickBot="1" x14ac:dyDescent="0.25">
      <c r="B85" s="27"/>
      <c r="C85" s="28"/>
      <c r="D85" s="27"/>
      <c r="E85" s="27"/>
    </row>
  </sheetData>
  <mergeCells count="15">
    <mergeCell ref="B69:B70"/>
    <mergeCell ref="C69:C70"/>
    <mergeCell ref="D69:D70"/>
    <mergeCell ref="B51:B52"/>
    <mergeCell ref="D51:D52"/>
    <mergeCell ref="B38:B39"/>
    <mergeCell ref="C38:C39"/>
    <mergeCell ref="D38:D39"/>
    <mergeCell ref="B28:E28"/>
    <mergeCell ref="B2:E2"/>
    <mergeCell ref="B3:E3"/>
    <mergeCell ref="B4:E4"/>
    <mergeCell ref="B5:E5"/>
    <mergeCell ref="B7:B8"/>
    <mergeCell ref="D7:D8"/>
  </mergeCells>
  <pageMargins left="0.25" right="0.25" top="0.75" bottom="0.75" header="0.3" footer="0.3"/>
  <pageSetup scale="77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B1FC3-0290-459B-8306-D23D272A317D}">
  <sheetPr>
    <tabColor rgb="FFFF0000"/>
  </sheetPr>
  <dimension ref="B1:E85"/>
  <sheetViews>
    <sheetView workbookViewId="0">
      <selection activeCell="F19" sqref="F19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40"/>
      <c r="D3" s="40"/>
      <c r="E3" s="41"/>
    </row>
    <row r="4" spans="2:5" x14ac:dyDescent="0.2">
      <c r="B4" s="39" t="s">
        <v>46</v>
      </c>
      <c r="C4" s="40"/>
      <c r="D4" s="40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80823412.590000004</v>
      </c>
      <c r="D9" s="8">
        <f>SUM(D10:D12)</f>
        <v>100606985.23</v>
      </c>
      <c r="E9" s="8">
        <f>SUM(E10:E12)</f>
        <v>100606985.23</v>
      </c>
    </row>
    <row r="10" spans="2:5" x14ac:dyDescent="0.2">
      <c r="B10" s="9" t="s">
        <v>9</v>
      </c>
      <c r="C10" s="6">
        <v>80823412.590000004</v>
      </c>
      <c r="D10" s="6">
        <v>94899241.230000004</v>
      </c>
      <c r="E10" s="6">
        <v>94899241.230000004</v>
      </c>
    </row>
    <row r="11" spans="2:5" x14ac:dyDescent="0.2">
      <c r="B11" s="9" t="s">
        <v>10</v>
      </c>
      <c r="C11" s="6">
        <v>0</v>
      </c>
      <c r="D11" s="6">
        <v>5707744</v>
      </c>
      <c r="E11" s="6">
        <v>5707744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80823412.590000004</v>
      </c>
      <c r="D14" s="8">
        <f>SUM(D15:D16)</f>
        <v>94381959.969999999</v>
      </c>
      <c r="E14" s="8">
        <f>SUM(E15:E16)</f>
        <v>94023538</v>
      </c>
    </row>
    <row r="15" spans="2:5" x14ac:dyDescent="0.2">
      <c r="B15" s="9" t="s">
        <v>12</v>
      </c>
      <c r="C15" s="6">
        <v>80823412.590000004</v>
      </c>
      <c r="D15" s="6">
        <v>90255087.219999999</v>
      </c>
      <c r="E15" s="6">
        <v>89896665.25</v>
      </c>
    </row>
    <row r="16" spans="2:5" x14ac:dyDescent="0.2">
      <c r="B16" s="9" t="s">
        <v>13</v>
      </c>
      <c r="C16" s="6">
        <v>0</v>
      </c>
      <c r="D16" s="6">
        <v>4126872.75</v>
      </c>
      <c r="E16" s="6">
        <v>4126872.75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6225025.2600000054</v>
      </c>
      <c r="E22" s="7">
        <f>E9-E14+E18</f>
        <v>6583447.2300000042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6225025.2600000054</v>
      </c>
      <c r="E24" s="7">
        <f>E22-E12</f>
        <v>6583447.2300000042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6225025.2600000054</v>
      </c>
      <c r="E26" s="8">
        <f>E24-E18</f>
        <v>6583447.2300000042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6225025.2600000054</v>
      </c>
      <c r="E35" s="8">
        <f>E26+E31</f>
        <v>6583447.2300000042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80823412.590000004</v>
      </c>
      <c r="D54" s="26">
        <f>D10</f>
        <v>94899241.230000004</v>
      </c>
      <c r="E54" s="26">
        <f>E10</f>
        <v>94899241.230000004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80823412.590000004</v>
      </c>
      <c r="D60" s="22">
        <f>D15</f>
        <v>90255087.219999999</v>
      </c>
      <c r="E60" s="22">
        <f>E15</f>
        <v>89896665.25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4644154.0100000054</v>
      </c>
      <c r="E64" s="23">
        <f>E54+E56-E60+E62</f>
        <v>5002575.9800000042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4644154.0100000054</v>
      </c>
      <c r="E66" s="23">
        <f>E64-E56</f>
        <v>5002575.9800000042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0</v>
      </c>
      <c r="D72" s="26">
        <f>D11</f>
        <v>5707744</v>
      </c>
      <c r="E72" s="26">
        <f>E11</f>
        <v>5707744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0</v>
      </c>
      <c r="D78" s="22">
        <f>D16</f>
        <v>4126872.75</v>
      </c>
      <c r="E78" s="22">
        <f>E16</f>
        <v>4126872.75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1580871.25</v>
      </c>
      <c r="E82" s="23">
        <f>E72+E74-E78+E80</f>
        <v>1580871.25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1580871.25</v>
      </c>
      <c r="E84" s="23">
        <f>E82-E74</f>
        <v>1580871.25</v>
      </c>
    </row>
    <row r="85" spans="2:5" ht="13.5" thickBot="1" x14ac:dyDescent="0.25">
      <c r="B85" s="27"/>
      <c r="C85" s="28"/>
      <c r="D85" s="27"/>
      <c r="E85" s="27"/>
    </row>
  </sheetData>
  <mergeCells count="15">
    <mergeCell ref="B69:B70"/>
    <mergeCell ref="C69:C70"/>
    <mergeCell ref="D69:D70"/>
    <mergeCell ref="B51:B52"/>
    <mergeCell ref="D51:D52"/>
    <mergeCell ref="B38:B39"/>
    <mergeCell ref="C38:C39"/>
    <mergeCell ref="D38:D39"/>
    <mergeCell ref="B28:E28"/>
    <mergeCell ref="B2:E2"/>
    <mergeCell ref="B3:E3"/>
    <mergeCell ref="B4:E4"/>
    <mergeCell ref="B5:E5"/>
    <mergeCell ref="B7:B8"/>
    <mergeCell ref="D7:D8"/>
  </mergeCells>
  <pageMargins left="0.25" right="0.25" top="0.75" bottom="0.75" header="0.3" footer="0.3"/>
  <pageSetup scale="7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25475-E488-42E6-B0B1-D9D05792A363}">
  <sheetPr>
    <tabColor rgb="FFFF0000"/>
  </sheetPr>
  <dimension ref="B1:E85"/>
  <sheetViews>
    <sheetView workbookViewId="0">
      <selection activeCell="B97" sqref="B97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40"/>
      <c r="D3" s="40"/>
      <c r="E3" s="41"/>
    </row>
    <row r="4" spans="2:5" x14ac:dyDescent="0.2">
      <c r="B4" s="39" t="s">
        <v>47</v>
      </c>
      <c r="C4" s="40"/>
      <c r="D4" s="40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80823412.590000004</v>
      </c>
      <c r="D9" s="8">
        <f>SUM(D10:D12)</f>
        <v>111221963.56999999</v>
      </c>
      <c r="E9" s="8">
        <f>SUM(E10:E12)</f>
        <v>111221963.56999999</v>
      </c>
    </row>
    <row r="10" spans="2:5" x14ac:dyDescent="0.2">
      <c r="B10" s="9" t="s">
        <v>9</v>
      </c>
      <c r="C10" s="6">
        <v>80823412.590000004</v>
      </c>
      <c r="D10" s="6">
        <v>100285019.56999999</v>
      </c>
      <c r="E10" s="6">
        <v>100285019.56999999</v>
      </c>
    </row>
    <row r="11" spans="2:5" x14ac:dyDescent="0.2">
      <c r="B11" s="9" t="s">
        <v>10</v>
      </c>
      <c r="C11" s="6">
        <v>0</v>
      </c>
      <c r="D11" s="6">
        <v>10936944</v>
      </c>
      <c r="E11" s="6">
        <v>10936944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80823412.590000004</v>
      </c>
      <c r="D14" s="8">
        <f>SUM(D15:D16)</f>
        <v>104492710.65000001</v>
      </c>
      <c r="E14" s="8">
        <f>SUM(E15:E16)</f>
        <v>102493954.34999999</v>
      </c>
    </row>
    <row r="15" spans="2:5" x14ac:dyDescent="0.2">
      <c r="B15" s="9" t="s">
        <v>12</v>
      </c>
      <c r="C15" s="6">
        <v>80823412.590000004</v>
      </c>
      <c r="D15" s="6">
        <v>95990788.609999999</v>
      </c>
      <c r="E15" s="6">
        <v>95449871.609999999</v>
      </c>
    </row>
    <row r="16" spans="2:5" x14ac:dyDescent="0.2">
      <c r="B16" s="9" t="s">
        <v>13</v>
      </c>
      <c r="C16" s="6">
        <v>0</v>
      </c>
      <c r="D16" s="6">
        <v>8501922.0399999991</v>
      </c>
      <c r="E16" s="6">
        <v>7044082.7400000002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6729252.9199999869</v>
      </c>
      <c r="E22" s="7">
        <f>E9-E14+E18</f>
        <v>8728009.2199999988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6729252.9199999869</v>
      </c>
      <c r="E24" s="7">
        <f>E22-E12</f>
        <v>8728009.2199999988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6729252.9199999869</v>
      </c>
      <c r="E26" s="8">
        <f>E24-E18</f>
        <v>8728009.2199999988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6729252.9199999869</v>
      </c>
      <c r="E35" s="8">
        <f>E26+E31</f>
        <v>8728009.2199999988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80823412.590000004</v>
      </c>
      <c r="D54" s="26">
        <f>D10</f>
        <v>100285019.56999999</v>
      </c>
      <c r="E54" s="26">
        <f>E10</f>
        <v>100285019.56999999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80823412.590000004</v>
      </c>
      <c r="D60" s="22">
        <f>D15</f>
        <v>95990788.609999999</v>
      </c>
      <c r="E60" s="22">
        <f>E15</f>
        <v>95449871.609999999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4294230.9599999934</v>
      </c>
      <c r="E64" s="23">
        <f>E54+E56-E60+E62</f>
        <v>4835147.9599999934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4294230.9599999934</v>
      </c>
      <c r="E66" s="23">
        <f>E64-E56</f>
        <v>4835147.9599999934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0</v>
      </c>
      <c r="D72" s="26">
        <f>D11</f>
        <v>10936944</v>
      </c>
      <c r="E72" s="26">
        <f>E11</f>
        <v>10936944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0</v>
      </c>
      <c r="D78" s="22">
        <f>D16</f>
        <v>8501922.0399999991</v>
      </c>
      <c r="E78" s="22">
        <f>E16</f>
        <v>7044082.7400000002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2435021.9600000009</v>
      </c>
      <c r="E82" s="23">
        <f>E72+E74-E78+E80</f>
        <v>3892861.26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2435021.9600000009</v>
      </c>
      <c r="E84" s="23">
        <f>E82-E74</f>
        <v>3892861.26</v>
      </c>
    </row>
    <row r="85" spans="2:5" ht="13.5" thickBot="1" x14ac:dyDescent="0.25">
      <c r="B85" s="27"/>
      <c r="C85" s="28"/>
      <c r="D85" s="27"/>
      <c r="E85" s="27"/>
    </row>
  </sheetData>
  <mergeCells count="15">
    <mergeCell ref="B69:B70"/>
    <mergeCell ref="C69:C70"/>
    <mergeCell ref="D69:D70"/>
    <mergeCell ref="B51:B52"/>
    <mergeCell ref="D51:D52"/>
    <mergeCell ref="B38:B39"/>
    <mergeCell ref="C38:C39"/>
    <mergeCell ref="D38:D39"/>
    <mergeCell ref="B28:E28"/>
    <mergeCell ref="B2:E2"/>
    <mergeCell ref="B3:E3"/>
    <mergeCell ref="B4:E4"/>
    <mergeCell ref="B5:E5"/>
    <mergeCell ref="B7:B8"/>
    <mergeCell ref="D7:D8"/>
  </mergeCells>
  <pageMargins left="0.25" right="0.25" top="0.75" bottom="0.75" header="0.3" footer="0.3"/>
  <pageSetup scale="7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2024-10-09T19:34:59Z</cp:lastPrinted>
  <dcterms:created xsi:type="dcterms:W3CDTF">2016-10-11T20:00:09Z</dcterms:created>
  <dcterms:modified xsi:type="dcterms:W3CDTF">2025-01-15T15:40:48Z</dcterms:modified>
</cp:coreProperties>
</file>