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592FAB54-C9DA-4221-8D3E-D9C09F8A9A92}" xr6:coauthVersionLast="47" xr6:coauthVersionMax="47" xr10:uidLastSave="{00000000-0000-0000-0000-000000000000}"/>
  <bookViews>
    <workbookView xWindow="-120" yWindow="-120" windowWidth="24240" windowHeight="13020" activeTab="2" xr2:uid="{22795FAB-1F01-42A5-A641-762C675DF137}"/>
  </bookViews>
  <sheets>
    <sheet name="A" sheetId="1" r:id="rId1"/>
    <sheet name="M" sheetId="3" r:id="rId2"/>
    <sheet name="J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3" l="1"/>
  <c r="D14" i="3"/>
  <c r="E14" i="3"/>
  <c r="C18" i="3"/>
  <c r="D18" i="3"/>
  <c r="E18" i="3"/>
  <c r="C31" i="3"/>
  <c r="D31" i="3"/>
  <c r="E31" i="3"/>
  <c r="C41" i="3"/>
  <c r="C48" i="3" s="1"/>
  <c r="C12" i="3" s="1"/>
  <c r="C9" i="3" s="1"/>
  <c r="C22" i="3" s="1"/>
  <c r="C24" i="3" s="1"/>
  <c r="C26" i="3" s="1"/>
  <c r="C35" i="3" s="1"/>
  <c r="D41" i="3"/>
  <c r="D48" i="3" s="1"/>
  <c r="D12" i="3" s="1"/>
  <c r="D9" i="3" s="1"/>
  <c r="D22" i="3" s="1"/>
  <c r="D24" i="3" s="1"/>
  <c r="D26" i="3" s="1"/>
  <c r="D35" i="3" s="1"/>
  <c r="E41" i="3"/>
  <c r="E48" i="3" s="1"/>
  <c r="E12" i="3" s="1"/>
  <c r="E9" i="3" s="1"/>
  <c r="E22" i="3" s="1"/>
  <c r="E24" i="3" s="1"/>
  <c r="E26" i="3" s="1"/>
  <c r="E35" i="3" s="1"/>
  <c r="C44" i="3"/>
  <c r="D44" i="3"/>
  <c r="E44" i="3"/>
  <c r="C54" i="3"/>
  <c r="C64" i="3" s="1"/>
  <c r="C66" i="3" s="1"/>
  <c r="D54" i="3"/>
  <c r="D64" i="3" s="1"/>
  <c r="D66" i="3" s="1"/>
  <c r="E54" i="3"/>
  <c r="E64" i="3" s="1"/>
  <c r="E66" i="3" s="1"/>
  <c r="C56" i="3"/>
  <c r="D56" i="3"/>
  <c r="E56" i="3"/>
  <c r="C57" i="3"/>
  <c r="D57" i="3"/>
  <c r="E57" i="3"/>
  <c r="C58" i="3"/>
  <c r="D58" i="3"/>
  <c r="E58" i="3"/>
  <c r="C60" i="3"/>
  <c r="D60" i="3"/>
  <c r="E60" i="3"/>
  <c r="D62" i="3"/>
  <c r="E62" i="3"/>
  <c r="C72" i="3"/>
  <c r="D72" i="3"/>
  <c r="E72" i="3"/>
  <c r="C75" i="3"/>
  <c r="C74" i="3" s="1"/>
  <c r="D75" i="3"/>
  <c r="D74" i="3" s="1"/>
  <c r="D82" i="3" s="1"/>
  <c r="D84" i="3" s="1"/>
  <c r="E75" i="3"/>
  <c r="E74" i="3" s="1"/>
  <c r="E82" i="3" s="1"/>
  <c r="E84" i="3" s="1"/>
  <c r="C76" i="3"/>
  <c r="D76" i="3"/>
  <c r="E76" i="3"/>
  <c r="C78" i="3"/>
  <c r="D78" i="3"/>
  <c r="E78" i="3"/>
  <c r="D80" i="3"/>
  <c r="E80" i="3"/>
  <c r="C14" i="2"/>
  <c r="D14" i="2"/>
  <c r="E14" i="2"/>
  <c r="C18" i="2"/>
  <c r="D18" i="2"/>
  <c r="E18" i="2"/>
  <c r="C31" i="2"/>
  <c r="D31" i="2"/>
  <c r="E31" i="2"/>
  <c r="C41" i="2"/>
  <c r="C48" i="2" s="1"/>
  <c r="C12" i="2" s="1"/>
  <c r="C9" i="2" s="1"/>
  <c r="C22" i="2" s="1"/>
  <c r="C24" i="2" s="1"/>
  <c r="C26" i="2" s="1"/>
  <c r="C35" i="2" s="1"/>
  <c r="D41" i="2"/>
  <c r="D48" i="2" s="1"/>
  <c r="D12" i="2" s="1"/>
  <c r="D9" i="2" s="1"/>
  <c r="D22" i="2" s="1"/>
  <c r="D24" i="2" s="1"/>
  <c r="D26" i="2" s="1"/>
  <c r="D35" i="2" s="1"/>
  <c r="E41" i="2"/>
  <c r="E48" i="2" s="1"/>
  <c r="E12" i="2" s="1"/>
  <c r="E9" i="2" s="1"/>
  <c r="E22" i="2" s="1"/>
  <c r="E24" i="2" s="1"/>
  <c r="E26" i="2" s="1"/>
  <c r="E35" i="2" s="1"/>
  <c r="C44" i="2"/>
  <c r="D44" i="2"/>
  <c r="E44" i="2"/>
  <c r="C54" i="2"/>
  <c r="C64" i="2" s="1"/>
  <c r="C66" i="2" s="1"/>
  <c r="D54" i="2"/>
  <c r="D64" i="2" s="1"/>
  <c r="D66" i="2" s="1"/>
  <c r="E54" i="2"/>
  <c r="E64" i="2" s="1"/>
  <c r="E66" i="2" s="1"/>
  <c r="C56" i="2"/>
  <c r="D56" i="2"/>
  <c r="E56" i="2"/>
  <c r="C57" i="2"/>
  <c r="D57" i="2"/>
  <c r="E57" i="2"/>
  <c r="C58" i="2"/>
  <c r="D58" i="2"/>
  <c r="E58" i="2"/>
  <c r="C60" i="2"/>
  <c r="D60" i="2"/>
  <c r="E60" i="2"/>
  <c r="D62" i="2"/>
  <c r="E62" i="2"/>
  <c r="C72" i="2"/>
  <c r="D72" i="2"/>
  <c r="E72" i="2"/>
  <c r="C75" i="2"/>
  <c r="C74" i="2" s="1"/>
  <c r="D75" i="2"/>
  <c r="D74" i="2" s="1"/>
  <c r="E75" i="2"/>
  <c r="E74" i="2" s="1"/>
  <c r="E82" i="2" s="1"/>
  <c r="E84" i="2" s="1"/>
  <c r="C76" i="2"/>
  <c r="D76" i="2"/>
  <c r="E76" i="2"/>
  <c r="C78" i="2"/>
  <c r="D78" i="2"/>
  <c r="E78" i="2"/>
  <c r="D80" i="2"/>
  <c r="E80" i="2"/>
  <c r="C18" i="1"/>
  <c r="E80" i="1"/>
  <c r="D80" i="1"/>
  <c r="D78" i="1"/>
  <c r="E78" i="1"/>
  <c r="C78" i="1"/>
  <c r="D76" i="1"/>
  <c r="D74" i="1"/>
  <c r="E76" i="1"/>
  <c r="E74" i="1"/>
  <c r="D75" i="1"/>
  <c r="E75" i="1"/>
  <c r="C76" i="1"/>
  <c r="C75" i="1"/>
  <c r="C74" i="1"/>
  <c r="D72" i="1"/>
  <c r="E72" i="1"/>
  <c r="E82" i="1"/>
  <c r="E84" i="1"/>
  <c r="C72" i="1"/>
  <c r="E62" i="1"/>
  <c r="D62" i="1"/>
  <c r="D60" i="1"/>
  <c r="E60" i="1"/>
  <c r="C60" i="1"/>
  <c r="D58" i="1"/>
  <c r="E58" i="1"/>
  <c r="D57" i="1"/>
  <c r="E57" i="1"/>
  <c r="C58" i="1"/>
  <c r="C57" i="1"/>
  <c r="D56" i="1"/>
  <c r="E56" i="1"/>
  <c r="C56" i="1"/>
  <c r="C64" i="1"/>
  <c r="C66" i="1"/>
  <c r="D54" i="1"/>
  <c r="E54" i="1"/>
  <c r="C54" i="1"/>
  <c r="D44" i="1"/>
  <c r="E44" i="1"/>
  <c r="C44" i="1"/>
  <c r="D41" i="1"/>
  <c r="D48" i="1"/>
  <c r="D12" i="1"/>
  <c r="D9" i="1"/>
  <c r="E41" i="1"/>
  <c r="E48" i="1"/>
  <c r="E12" i="1"/>
  <c r="E9" i="1"/>
  <c r="C41" i="1"/>
  <c r="C48" i="1"/>
  <c r="C12" i="1"/>
  <c r="C9" i="1"/>
  <c r="C22" i="1"/>
  <c r="C24" i="1"/>
  <c r="C26" i="1"/>
  <c r="C35" i="1"/>
  <c r="D31" i="1"/>
  <c r="E31" i="1"/>
  <c r="C31" i="1"/>
  <c r="E18" i="1"/>
  <c r="D18" i="1"/>
  <c r="D14" i="1"/>
  <c r="E14" i="1"/>
  <c r="C14" i="1"/>
  <c r="E64" i="1"/>
  <c r="E66" i="1"/>
  <c r="E22" i="1"/>
  <c r="E24" i="1"/>
  <c r="E26" i="1"/>
  <c r="E35" i="1"/>
  <c r="D22" i="1"/>
  <c r="D24" i="1"/>
  <c r="D26" i="1"/>
  <c r="D35" i="1"/>
  <c r="D64" i="1"/>
  <c r="D66" i="1"/>
  <c r="C82" i="1"/>
  <c r="C84" i="1"/>
  <c r="D82" i="1"/>
  <c r="D84" i="1"/>
  <c r="C82" i="3" l="1"/>
  <c r="C84" i="3" s="1"/>
  <c r="D82" i="2"/>
  <c r="D84" i="2" s="1"/>
  <c r="C82" i="2"/>
  <c r="C84" i="2" s="1"/>
</calcChain>
</file>

<file path=xl/sharedStrings.xml><?xml version="1.0" encoding="utf-8"?>
<sst xmlns="http://schemas.openxmlformats.org/spreadsheetml/2006/main" count="210" uniqueCount="48">
  <si>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</si>
  <si>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</si>
  <si>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</si>
  <si>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</si>
  <si>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</si>
  <si>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</si>
  <si>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</si>
  <si>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</si>
  <si>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</si>
  <si>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</si>
  <si>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</si>
  <si>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</si>
  <si>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</si>
  <si>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</si>
  <si>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</si>
  <si>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</si>
  <si>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</si>
  <si>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</si>
  <si>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</si>
  <si>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</si>
  <si>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</si>
  <si>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</si>
  <si>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</si>
  <si>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</si>
  <si>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</si>
  <si>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</si>
  <si>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</si>
  <si>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</si>
  <si>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</si>
  <si>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</si>
  <si>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</si>
  <si>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</si>
  <si>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</si>
  <si>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</si>
  <si>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</si>
  <si>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</si>
  <si>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</si>
  <si>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</si>
  <si>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</si>
  <si>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</si>
  <si>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</si>
  <si>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</si>
  <si>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</si>
  <si>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</si>
  <si>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</si>
  <si>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Del 1 de Enero al 30 de Abril de 2025 (b)</t>
  </si>
  <si>
    <t>Del 1 de Enero al 30 de Junio de 2025 (b)</t>
  </si>
  <si>
    <t>Del 1 de Enero al 31 de Mayo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</si>
</sst>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2" borderId="2" xfId="0" applyNumberFormat="1" applyFont="1" applyFill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3" fillId="3" borderId="2" xfId="0" applyNumberFormat="1" applyFont="1" applyFill="1" applyBorder="1" applyAlignment="1">
      <alignment vertical="center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2" fontId="4" fillId="2" borderId="10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F346C-8E59-4539-852E-33AAF099B056}">
  <sheetPr>
    <tabColor rgb="FFFFC000"/>
    <pageSetUpPr fitToPage="1"/>
  </sheetPr>
  <dimension ref="B1:E85"/>
  <sheetViews>
    <sheetView workbookViewId="0">
      <pane ySplit="8" topLeftCell="A9" activePane="bottomLeft" state="frozen"/>
      <selection activeCell="B24" sqref="B24"/>
      <selection pane="bottomLeft" activeCell="B24" sqref="B24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45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57175698.049999997</v>
      </c>
      <c r="E9" s="8">
        <f>SUM(E10:E12)</f>
        <v>57175698.049999997</v>
      </c>
    </row>
    <row r="10" spans="2:5" x14ac:dyDescent="0.2">
      <c r="B10" s="9" t="s">
        <v>9</v>
      </c>
      <c r="C10" s="6">
        <v>84348514.969999999</v>
      </c>
      <c r="D10" s="6">
        <v>56866836.049999997</v>
      </c>
      <c r="E10" s="6">
        <v>56866836.049999997</v>
      </c>
    </row>
    <row r="11" spans="2:5" x14ac:dyDescent="0.2">
      <c r="B11" s="9" t="s">
        <v>10</v>
      </c>
      <c r="C11" s="6">
        <v>5600000</v>
      </c>
      <c r="D11" s="6">
        <v>308862</v>
      </c>
      <c r="E11" s="6">
        <v>308862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28746143.670000002</v>
      </c>
      <c r="E14" s="8">
        <f>SUM(E15:E16)</f>
        <v>28298956.91</v>
      </c>
    </row>
    <row r="15" spans="2:5" x14ac:dyDescent="0.2">
      <c r="B15" s="9" t="s">
        <v>12</v>
      </c>
      <c r="C15" s="6">
        <v>84348514.969999999</v>
      </c>
      <c r="D15" s="6">
        <v>28437522.670000002</v>
      </c>
      <c r="E15" s="6">
        <v>27990335.91</v>
      </c>
    </row>
    <row r="16" spans="2:5" x14ac:dyDescent="0.2">
      <c r="B16" s="9" t="s">
        <v>13</v>
      </c>
      <c r="C16" s="6">
        <v>5600000</v>
      </c>
      <c r="D16" s="6">
        <v>308621</v>
      </c>
      <c r="E16" s="6">
        <v>308621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28429554.379999995</v>
      </c>
      <c r="E22" s="7">
        <f>E9-E14+E18</f>
        <v>28876741.139999997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28429554.379999995</v>
      </c>
      <c r="E24" s="7">
        <f>E22-E12</f>
        <v>28876741.139999997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28429554.379999995</v>
      </c>
      <c r="E26" s="8">
        <f>E24-E18</f>
        <v>28876741.139999997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28429554.379999995</v>
      </c>
      <c r="E35" s="8">
        <f>E26+E31</f>
        <v>28876741.139999997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56866836.049999997</v>
      </c>
      <c r="E54" s="26">
        <f>E10</f>
        <v>56866836.049999997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28437522.670000002</v>
      </c>
      <c r="E60" s="22">
        <f>E15</f>
        <v>27990335.91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28429313.379999995</v>
      </c>
      <c r="E64" s="23">
        <f>E54+E56-E60+E62</f>
        <v>28876500.139999997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28429313.379999995</v>
      </c>
      <c r="E66" s="23">
        <f>E64-E56</f>
        <v>28876500.139999997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308862</v>
      </c>
      <c r="E72" s="26">
        <f>E11</f>
        <v>308862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308621</v>
      </c>
      <c r="E78" s="22">
        <f>E16</f>
        <v>308621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241</v>
      </c>
      <c r="E82" s="23">
        <f>E72+E74-E78+E80</f>
        <v>241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241</v>
      </c>
      <c r="E84" s="23">
        <f>E82-E74</f>
        <v>241</v>
      </c>
    </row>
    <row r="85" spans="2:5" ht="13.5" thickBot="1" x14ac:dyDescent="0.25">
      <c r="B85" s="27"/>
      <c r="C85" s="28"/>
      <c r="D85" s="27"/>
      <c r="E85" s="27"/>
    </row>
  </sheetData>
  <mergeCells count="15">
    <mergeCell ref="B51:B52"/>
    <mergeCell ref="D51:D52"/>
    <mergeCell ref="B38:B39"/>
    <mergeCell ref="C38:C39"/>
    <mergeCell ref="D38:D39"/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191D-3E84-4E70-A658-B5A7689C5195}">
  <sheetPr>
    <tabColor rgb="FFFFC000"/>
    <pageSetUpPr fitToPage="1"/>
  </sheetPr>
  <dimension ref="B1:E85"/>
  <sheetViews>
    <sheetView workbookViewId="0">
      <pane ySplit="8" topLeftCell="A9" activePane="bottomLeft" state="frozen"/>
      <selection activeCell="B24" sqref="B24"/>
      <selection pane="bottomLeft" activeCell="B24" sqref="B24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55"/>
      <c r="D3" s="55"/>
      <c r="E3" s="41"/>
    </row>
    <row r="4" spans="2:5" x14ac:dyDescent="0.2">
      <c r="B4" s="39" t="s">
        <v>47</v>
      </c>
      <c r="C4" s="55"/>
      <c r="D4" s="55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63284016.380000003</v>
      </c>
      <c r="E9" s="8">
        <f>SUM(E10:E12)</f>
        <v>63284016.380000003</v>
      </c>
    </row>
    <row r="10" spans="2:5" x14ac:dyDescent="0.2">
      <c r="B10" s="9" t="s">
        <v>9</v>
      </c>
      <c r="C10" s="6">
        <v>84348514.969999999</v>
      </c>
      <c r="D10" s="6">
        <v>62698171.380000003</v>
      </c>
      <c r="E10" s="6">
        <v>62698171.380000003</v>
      </c>
    </row>
    <row r="11" spans="2:5" x14ac:dyDescent="0.2">
      <c r="B11" s="9" t="s">
        <v>10</v>
      </c>
      <c r="C11" s="6">
        <v>5600000</v>
      </c>
      <c r="D11" s="6">
        <v>585845</v>
      </c>
      <c r="E11" s="6">
        <v>585845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36325658.420000002</v>
      </c>
      <c r="E14" s="8">
        <f>SUM(E15:E16)</f>
        <v>35873661.439999998</v>
      </c>
    </row>
    <row r="15" spans="2:5" x14ac:dyDescent="0.2">
      <c r="B15" s="9" t="s">
        <v>12</v>
      </c>
      <c r="C15" s="6">
        <v>84348514.969999999</v>
      </c>
      <c r="D15" s="6">
        <v>36017037.420000002</v>
      </c>
      <c r="E15" s="6">
        <v>35565040.439999998</v>
      </c>
    </row>
    <row r="16" spans="2:5" x14ac:dyDescent="0.2">
      <c r="B16" s="9" t="s">
        <v>13</v>
      </c>
      <c r="C16" s="6">
        <v>5600000</v>
      </c>
      <c r="D16" s="6">
        <v>308621</v>
      </c>
      <c r="E16" s="6">
        <v>308621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26958357.960000001</v>
      </c>
      <c r="E22" s="7">
        <f>E9-E14+E18</f>
        <v>27410354.940000005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26958357.960000001</v>
      </c>
      <c r="E24" s="7">
        <f>E22-E12</f>
        <v>27410354.940000005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26958357.960000001</v>
      </c>
      <c r="E26" s="8">
        <f>E24-E18</f>
        <v>27410354.940000005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26958357.960000001</v>
      </c>
      <c r="E35" s="8">
        <f>E26+E31</f>
        <v>27410354.940000005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62698171.380000003</v>
      </c>
      <c r="E54" s="26">
        <f>E10</f>
        <v>62698171.380000003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36017037.420000002</v>
      </c>
      <c r="E60" s="22">
        <f>E15</f>
        <v>35565040.439999998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26681133.960000001</v>
      </c>
      <c r="E64" s="23">
        <f>E54+E56-E60+E62</f>
        <v>27133130.940000005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26681133.960000001</v>
      </c>
      <c r="E66" s="23">
        <f>E64-E56</f>
        <v>27133130.940000005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585845</v>
      </c>
      <c r="E72" s="26">
        <f>E11</f>
        <v>585845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308621</v>
      </c>
      <c r="E78" s="22">
        <f>E16</f>
        <v>308621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277224</v>
      </c>
      <c r="E82" s="23">
        <f>E72+E74-E78+E80</f>
        <v>277224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277224</v>
      </c>
      <c r="E84" s="23">
        <f>E82-E74</f>
        <v>277224</v>
      </c>
    </row>
    <row r="85" spans="2:5" ht="13.5" thickBot="1" x14ac:dyDescent="0.25">
      <c r="B85" s="27"/>
      <c r="C85" s="28"/>
      <c r="D85" s="27"/>
      <c r="E85" s="27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2EE3A-B4D1-4B01-AB98-6700DF71E9F3}">
  <sheetPr>
    <tabColor rgb="FFFFC000"/>
    <pageSetUpPr fitToPage="1"/>
  </sheetPr>
  <dimension ref="B1:E85"/>
  <sheetViews>
    <sheetView tabSelected="1" workbookViewId="0">
      <pane ySplit="8" topLeftCell="A9" activePane="bottomLeft" state="frozen"/>
      <selection activeCell="B22" sqref="B22"/>
      <selection pane="bottomLeft" activeCell="C20" sqref="C20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55"/>
      <c r="D3" s="55"/>
      <c r="E3" s="41"/>
    </row>
    <row r="4" spans="2:5" x14ac:dyDescent="0.2">
      <c r="B4" s="39" t="s">
        <v>46</v>
      </c>
      <c r="C4" s="55"/>
      <c r="D4" s="55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67762876.25</v>
      </c>
      <c r="E9" s="8">
        <f>SUM(E10:E12)</f>
        <v>67762876.25</v>
      </c>
    </row>
    <row r="10" spans="2:5" x14ac:dyDescent="0.2">
      <c r="B10" s="9" t="s">
        <v>9</v>
      </c>
      <c r="C10" s="6">
        <v>84348514.969999999</v>
      </c>
      <c r="D10" s="6">
        <v>67177031.25</v>
      </c>
      <c r="E10" s="6">
        <v>67177031.25</v>
      </c>
    </row>
    <row r="11" spans="2:5" x14ac:dyDescent="0.2">
      <c r="B11" s="9" t="s">
        <v>10</v>
      </c>
      <c r="C11" s="6">
        <v>5600000</v>
      </c>
      <c r="D11" s="6">
        <v>585845</v>
      </c>
      <c r="E11" s="6">
        <v>585845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42750294.719999999</v>
      </c>
      <c r="E14" s="8">
        <f>SUM(E15:E16)</f>
        <v>42220538.189999998</v>
      </c>
    </row>
    <row r="15" spans="2:5" x14ac:dyDescent="0.2">
      <c r="B15" s="9" t="s">
        <v>12</v>
      </c>
      <c r="C15" s="6">
        <v>84348514.969999999</v>
      </c>
      <c r="D15" s="6">
        <v>42441673.719999999</v>
      </c>
      <c r="E15" s="6">
        <v>41911917.189999998</v>
      </c>
    </row>
    <row r="16" spans="2:5" x14ac:dyDescent="0.2">
      <c r="B16" s="9" t="s">
        <v>13</v>
      </c>
      <c r="C16" s="6">
        <v>5600000</v>
      </c>
      <c r="D16" s="6">
        <v>308621</v>
      </c>
      <c r="E16" s="6">
        <v>308621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25012581.530000001</v>
      </c>
      <c r="E22" s="7">
        <f>E9-E14+E18</f>
        <v>25542338.060000002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25012581.530000001</v>
      </c>
      <c r="E24" s="7">
        <f>E22-E12</f>
        <v>25542338.060000002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25012581.530000001</v>
      </c>
      <c r="E26" s="8">
        <f>E24-E18</f>
        <v>25542338.060000002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25012581.530000001</v>
      </c>
      <c r="E35" s="8">
        <f>E26+E31</f>
        <v>25542338.060000002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67177031.25</v>
      </c>
      <c r="E54" s="26">
        <f>E10</f>
        <v>67177031.25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42441673.719999999</v>
      </c>
      <c r="E60" s="22">
        <f>E15</f>
        <v>41911917.189999998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24735357.530000001</v>
      </c>
      <c r="E64" s="23">
        <f>E54+E56-E60+E62</f>
        <v>25265114.060000002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24735357.530000001</v>
      </c>
      <c r="E66" s="23">
        <f>E64-E56</f>
        <v>25265114.060000002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585845</v>
      </c>
      <c r="E72" s="26">
        <f>E11</f>
        <v>585845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308621</v>
      </c>
      <c r="E78" s="22">
        <f>E16</f>
        <v>308621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277224</v>
      </c>
      <c r="E82" s="23">
        <f>E72+E74-E78+E80</f>
        <v>277224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277224</v>
      </c>
      <c r="E84" s="23">
        <f>E82-E74</f>
        <v>277224</v>
      </c>
    </row>
    <row r="85" spans="2:5" ht="13.5" thickBot="1" x14ac:dyDescent="0.25">
      <c r="B85" s="27"/>
      <c r="C85" s="28"/>
      <c r="D85" s="27"/>
      <c r="E85" s="27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2016-12-20T19:32:28Z</cp:lastPrinted>
  <dcterms:created xsi:type="dcterms:W3CDTF">2016-10-11T20:00:09Z</dcterms:created>
  <dcterms:modified xsi:type="dcterms:W3CDTF">2025-07-15T19:46:24Z</dcterms:modified>
</cp:coreProperties>
</file>